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icy check" sheetId="1" state="visible" r:id="rId3"/>
    <sheet name="Limits check" sheetId="2" state="visible" r:id="rId4"/>
    <sheet name="History totals" sheetId="3" state="visible" r:id="rId5"/>
    <sheet name="Totals check" sheetId="4" state="visible" r:id="rId6"/>
    <sheet name="Comparison" sheetId="5" state="visible" r:id="rId7"/>
    <sheet name="Discrepancy list" sheetId="6" state="visible" r:id="rId8"/>
    <sheet name="brioHR" sheetId="7" state="visible" r:id="rId9"/>
    <sheet name="Claim history (submitted)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<sst xmlns="http://schemas.openxmlformats.org/spreadsheetml/2006/main" count="2097" uniqueCount="246">
  <si>
    <t xml:space="preserve">Employee ID</t>
  </si>
  <si>
    <t xml:space="preserve">Policy in brioHR</t>
  </si>
  <si>
    <t xml:space="preserve">Policy in your list</t>
  </si>
  <si>
    <t xml:space="preserve">Status</t>
  </si>
  <si>
    <t xml:space="preserve">BT001</t>
  </si>
  <si>
    <t xml:space="preserve">DEFAULT POLICY</t>
  </si>
  <si>
    <t xml:space="preserve">Default Policy</t>
  </si>
  <si>
    <t xml:space="preserve">BT002</t>
  </si>
  <si>
    <t xml:space="preserve">BT003</t>
  </si>
  <si>
    <t xml:space="preserve">SALES POLICY</t>
  </si>
  <si>
    <t xml:space="preserve">Sales Policy</t>
  </si>
  <si>
    <t xml:space="preserve">BT004</t>
  </si>
  <si>
    <t xml:space="preserve">BT005</t>
  </si>
  <si>
    <t xml:space="preserve">BT006</t>
  </si>
  <si>
    <t xml:space="preserve">BT007</t>
  </si>
  <si>
    <t xml:space="preserve">BT008</t>
  </si>
  <si>
    <t xml:space="preserve">BT009</t>
  </si>
  <si>
    <t xml:space="preserve">BT010</t>
  </si>
  <si>
    <t xml:space="preserve">BT011</t>
  </si>
  <si>
    <t xml:space="preserve">BT012</t>
  </si>
  <si>
    <t xml:space="preserve">BT013</t>
  </si>
  <si>
    <t xml:space="preserve">BT014</t>
  </si>
  <si>
    <t xml:space="preserve">BT015</t>
  </si>
  <si>
    <t xml:space="preserve">BT016</t>
  </si>
  <si>
    <t xml:space="preserve">BT017</t>
  </si>
  <si>
    <t xml:space="preserve">BT018</t>
  </si>
  <si>
    <t xml:space="preserve">BT019</t>
  </si>
  <si>
    <t xml:space="preserve">BT020</t>
  </si>
  <si>
    <t xml:space="preserve">BT021</t>
  </si>
  <si>
    <t xml:space="preserve">BT022</t>
  </si>
  <si>
    <t xml:space="preserve">BT023</t>
  </si>
  <si>
    <t xml:space="preserve">BT024</t>
  </si>
  <si>
    <t xml:space="preserve">BT025</t>
  </si>
  <si>
    <t xml:space="preserve">BT026</t>
  </si>
  <si>
    <t xml:space="preserve">BT027</t>
  </si>
  <si>
    <t xml:space="preserve">BT028</t>
  </si>
  <si>
    <t xml:space="preserve">BT029</t>
  </si>
  <si>
    <t xml:space="preserve">BT030</t>
  </si>
  <si>
    <t xml:space="preserve">Claim Policy</t>
  </si>
  <si>
    <t xml:space="preserve">Claims Type</t>
  </si>
  <si>
    <t xml:space="preserve">Limit per Transaction</t>
  </si>
  <si>
    <t xml:space="preserve">Limit per Month</t>
  </si>
  <si>
    <t xml:space="preserve">Limit per Year</t>
  </si>
  <si>
    <t xml:space="preserve">Employees with this limit</t>
  </si>
  <si>
    <t xml:space="preserve">Note</t>
  </si>
  <si>
    <t xml:space="preserve">Meals (Travel)</t>
  </si>
  <si>
    <t xml:space="preserve">Medical</t>
  </si>
  <si>
    <t xml:space="preserve">Two rows for the same policy and claim type: check which employee has the other limit</t>
  </si>
  <si>
    <t xml:space="preserve">Mileage</t>
  </si>
  <si>
    <t xml:space="preserve">Parking</t>
  </si>
  <si>
    <t xml:space="preserve">Phone</t>
  </si>
  <si>
    <t xml:space="preserve">Claim Type</t>
  </si>
  <si>
    <t xml:space="preserve">Key</t>
  </si>
  <si>
    <t xml:space="preserve">Total in your template</t>
  </si>
  <si>
    <t xml:space="preserve">Medical Claim</t>
  </si>
  <si>
    <t xml:space="preserve">Item</t>
  </si>
  <si>
    <t xml:space="preserve">Your template</t>
  </si>
  <si>
    <t xml:space="preserve">brioHR</t>
  </si>
  <si>
    <t xml:space="preserve">Difference</t>
  </si>
  <si>
    <t xml:space="preserve">Employee and claim type pairs with an amount</t>
  </si>
  <si>
    <t xml:space="preserve">Total used this year: Mileage</t>
  </si>
  <si>
    <t xml:space="preserve">Total used this year: Medical</t>
  </si>
  <si>
    <t xml:space="preserve">Total used this year: Phone</t>
  </si>
  <si>
    <t xml:space="preserve">Total of all claim history</t>
  </si>
  <si>
    <t xml:space="preserve">The template also has claim type "Medical Claim", which brioHR does not have. Its rows are in the template total but in no brioHR claim type.</t>
  </si>
  <si>
    <t xml:space="preserve">Used per Year in brioHR</t>
  </si>
  <si>
    <t xml:space="preserve">Claim type</t>
  </si>
  <si>
    <t xml:space="preserve">What</t>
  </si>
  <si>
    <t xml:space="preserve">Likely cause</t>
  </si>
  <si>
    <t xml:space="preserve">Used per Year</t>
  </si>
  <si>
    <t xml:space="preserve">Missing</t>
  </si>
  <si>
    <t xml:space="preserve">Claim type typed as "Medical Claim" in the template. brioHR has no claim type with that name, so these rows were not imported.</t>
  </si>
  <si>
    <t xml:space="preserve">One claim of 420.00 (June) was imported as 240.00.</t>
  </si>
  <si>
    <t xml:space="preserve">Employee is in the Default Policy in brioHR, which has no Phone claim type, so their Phone history had nowhere to go. Your list puts them in the Sales Policy.</t>
  </si>
  <si>
    <t xml:space="preserve">None of this employee's claim history was imported.</t>
  </si>
  <si>
    <t xml:space="preserve">(policy)</t>
  </si>
  <si>
    <t xml:space="preserve">Claim policy</t>
  </si>
  <si>
    <t xml:space="preserve">Not moved to the Sales Policy. Found in the policy check (Step 2).</t>
  </si>
  <si>
    <t xml:space="preserve">Individual custom limit that your template doesn't ask for. Found in the limits check (Step 3).</t>
  </si>
  <si>
    <t xml:space="preserve">Internal Id</t>
  </si>
  <si>
    <t xml:space="preserve">First Name</t>
  </si>
  <si>
    <t xml:space="preserve">Last Name</t>
  </si>
  <si>
    <t xml:space="preserve">Preferred Name</t>
  </si>
  <si>
    <t xml:space="preserve">Email</t>
  </si>
  <si>
    <t xml:space="preserve">Claim Currency</t>
  </si>
  <si>
    <t xml:space="preserve">Used per Month</t>
  </si>
  <si>
    <t xml:space="preserve">Balance per Month</t>
  </si>
  <si>
    <t xml:space="preserve">Balance per Year</t>
  </si>
  <si>
    <t xml:space="preserve">Job Title</t>
  </si>
  <si>
    <t xml:space="preserve">Office</t>
  </si>
  <si>
    <t xml:space="preserve">Department</t>
  </si>
  <si>
    <t xml:space="preserve">Active/Inactive</t>
  </si>
  <si>
    <t xml:space="preserve">Aina</t>
  </si>
  <si>
    <t xml:space="preserve">Rahman</t>
  </si>
  <si>
    <t xml:space="preserve">aina.rahman@bayutech.example</t>
  </si>
  <si>
    <t xml:space="preserve">MYR</t>
  </si>
  <si>
    <t xml:space="preserve">Executive</t>
  </si>
  <si>
    <t xml:space="preserve">North Branch</t>
  </si>
  <si>
    <t xml:space="preserve">Finance</t>
  </si>
  <si>
    <t xml:space="preserve">Active</t>
  </si>
  <si>
    <t xml:space="preserve">Daniel</t>
  </si>
  <si>
    <t xml:space="preserve">Lee</t>
  </si>
  <si>
    <t xml:space="preserve">daniel.lee@bayutech.example</t>
  </si>
  <si>
    <t xml:space="preserve">Head Office</t>
  </si>
  <si>
    <t xml:space="preserve">Engineering</t>
  </si>
  <si>
    <t xml:space="preserve">Mei Ling</t>
  </si>
  <si>
    <t xml:space="preserve">Tan</t>
  </si>
  <si>
    <t xml:space="preserve">mei.tan@bayutech.example</t>
  </si>
  <si>
    <t xml:space="preserve">Sales</t>
  </si>
  <si>
    <t xml:space="preserve">Ravi</t>
  </si>
  <si>
    <t xml:space="preserve">Kumar</t>
  </si>
  <si>
    <t xml:space="preserve">ravi.kumar@bayutech.example</t>
  </si>
  <si>
    <t xml:space="preserve">HR</t>
  </si>
  <si>
    <t xml:space="preserve">Siti</t>
  </si>
  <si>
    <t xml:space="preserve">Aziz</t>
  </si>
  <si>
    <t xml:space="preserve">siti.aziz@bayutech.example</t>
  </si>
  <si>
    <t xml:space="preserve">Marketing</t>
  </si>
  <si>
    <t xml:space="preserve">Farid</t>
  </si>
  <si>
    <t xml:space="preserve">Hassan</t>
  </si>
  <si>
    <t xml:space="preserve">farid.hassan@bayutech.example</t>
  </si>
  <si>
    <t xml:space="preserve">Jason</t>
  </si>
  <si>
    <t xml:space="preserve">Wong</t>
  </si>
  <si>
    <t xml:space="preserve">jason.wong@bayutech.example</t>
  </si>
  <si>
    <t xml:space="preserve">Nurul</t>
  </si>
  <si>
    <t xml:space="preserve">Huda Ismail</t>
  </si>
  <si>
    <t xml:space="preserve">nurul.huda@bayutech.example</t>
  </si>
  <si>
    <t xml:space="preserve">Raj</t>
  </si>
  <si>
    <t xml:space="preserve">kumar.raj@bayutech.example</t>
  </si>
  <si>
    <t xml:space="preserve">Hui Min</t>
  </si>
  <si>
    <t xml:space="preserve">Lim</t>
  </si>
  <si>
    <t xml:space="preserve">hui.lim@bayutech.example</t>
  </si>
  <si>
    <t xml:space="preserve">Amir</t>
  </si>
  <si>
    <t xml:space="preserve">Yusof</t>
  </si>
  <si>
    <t xml:space="preserve">amir.yusof@bayutech.example</t>
  </si>
  <si>
    <t xml:space="preserve">Priya</t>
  </si>
  <si>
    <t xml:space="preserve">Nair</t>
  </si>
  <si>
    <t xml:space="preserve">priya.nair@bayutech.example</t>
  </si>
  <si>
    <t xml:space="preserve">Wei Jie</t>
  </si>
  <si>
    <t xml:space="preserve">Ong</t>
  </si>
  <si>
    <t xml:space="preserve">wei.ong@bayutech.example</t>
  </si>
  <si>
    <t xml:space="preserve">Operations</t>
  </si>
  <si>
    <t xml:space="preserve">Zara</t>
  </si>
  <si>
    <t xml:space="preserve">Ali</t>
  </si>
  <si>
    <t xml:space="preserve">zara.ali@bayutech.example</t>
  </si>
  <si>
    <t xml:space="preserve">Hakim</t>
  </si>
  <si>
    <t xml:space="preserve">Osman</t>
  </si>
  <si>
    <t xml:space="preserve">hakim.osman@bayutech.example</t>
  </si>
  <si>
    <t xml:space="preserve">Grace</t>
  </si>
  <si>
    <t xml:space="preserve">Chua</t>
  </si>
  <si>
    <t xml:space="preserve">grace.chua@bayutech.example</t>
  </si>
  <si>
    <t xml:space="preserve">Iskandar</t>
  </si>
  <si>
    <t xml:space="preserve">Malik</t>
  </si>
  <si>
    <t xml:space="preserve">iskandar.malik@bayutech.example</t>
  </si>
  <si>
    <t xml:space="preserve">Lakshmi</t>
  </si>
  <si>
    <t xml:space="preserve">Devi</t>
  </si>
  <si>
    <t xml:space="preserve">lakshmi.devi@bayutech.example</t>
  </si>
  <si>
    <t xml:space="preserve">Ming</t>
  </si>
  <si>
    <t xml:space="preserve">Goh</t>
  </si>
  <si>
    <t xml:space="preserve">ming.goh@bayutech.example</t>
  </si>
  <si>
    <t xml:space="preserve">Sofia</t>
  </si>
  <si>
    <t xml:space="preserve">Ramli</t>
  </si>
  <si>
    <t xml:space="preserve">sofia.ramli@bayutech.example</t>
  </si>
  <si>
    <t xml:space="preserve">Arjun</t>
  </si>
  <si>
    <t xml:space="preserve">Singh</t>
  </si>
  <si>
    <t xml:space="preserve">arjun.singh@bayutech.example</t>
  </si>
  <si>
    <t xml:space="preserve">Liyana</t>
  </si>
  <si>
    <t xml:space="preserve">Zainal</t>
  </si>
  <si>
    <t xml:space="preserve">liyana.zainal@bayutech.example</t>
  </si>
  <si>
    <t xml:space="preserve">Kevin</t>
  </si>
  <si>
    <t xml:space="preserve">Teo</t>
  </si>
  <si>
    <t xml:space="preserve">kevin.teo@bayutech.example</t>
  </si>
  <si>
    <t xml:space="preserve">Hana</t>
  </si>
  <si>
    <t xml:space="preserve">Idris</t>
  </si>
  <si>
    <t xml:space="preserve">hana.idris@bayutech.example</t>
  </si>
  <si>
    <t xml:space="preserve">Rashid</t>
  </si>
  <si>
    <t xml:space="preserve">Hamid</t>
  </si>
  <si>
    <t xml:space="preserve">rashid.hamid@bayutech.example</t>
  </si>
  <si>
    <t xml:space="preserve">Joanne</t>
  </si>
  <si>
    <t xml:space="preserve">Low</t>
  </si>
  <si>
    <t xml:space="preserve">joanne.low@bayutech.example</t>
  </si>
  <si>
    <t xml:space="preserve">Faiz</t>
  </si>
  <si>
    <t xml:space="preserve">Rosli</t>
  </si>
  <si>
    <t xml:space="preserve">faiz.rosli@bayutech.example</t>
  </si>
  <si>
    <t xml:space="preserve">Divya</t>
  </si>
  <si>
    <t xml:space="preserve">Menon</t>
  </si>
  <si>
    <t xml:space="preserve">divya.menon@bayutech.example</t>
  </si>
  <si>
    <t xml:space="preserve">Chong</t>
  </si>
  <si>
    <t xml:space="preserve">Ng</t>
  </si>
  <si>
    <t xml:space="preserve">chong.ng@bayutech.example</t>
  </si>
  <si>
    <t xml:space="preserve">Melissa</t>
  </si>
  <si>
    <t xml:space="preserve">Yap</t>
  </si>
  <si>
    <t xml:space="preserve">melissa.yap@bayutech.example</t>
  </si>
  <si>
    <t xml:space="preserve">Employee Name</t>
  </si>
  <si>
    <t xml:space="preserve">Report Name</t>
  </si>
  <si>
    <t xml:space="preserve">Claim Transaction Date</t>
  </si>
  <si>
    <t xml:space="preserve">Currency</t>
  </si>
  <si>
    <t xml:space="preserve">Total Amount</t>
  </si>
  <si>
    <t xml:space="preserve">Aina Rahman</t>
  </si>
  <si>
    <t xml:space="preserve">Medical March</t>
  </si>
  <si>
    <t xml:space="preserve">Daniel Lee</t>
  </si>
  <si>
    <t xml:space="preserve">Site visits Sep</t>
  </si>
  <si>
    <t xml:space="preserve">Mei Ling Tan</t>
  </si>
  <si>
    <t xml:space="preserve">Site visits Jan</t>
  </si>
  <si>
    <t xml:space="preserve">Site visits Feb</t>
  </si>
  <si>
    <t xml:space="preserve">Site visits Apr</t>
  </si>
  <si>
    <t xml:space="preserve">Phone bill Aug</t>
  </si>
  <si>
    <t xml:space="preserve">Phone bill Sep</t>
  </si>
  <si>
    <t xml:space="preserve">Phone bill Oct</t>
  </si>
  <si>
    <t xml:space="preserve">Ravi Kumar</t>
  </si>
  <si>
    <t xml:space="preserve">Medical October</t>
  </si>
  <si>
    <t xml:space="preserve">Siti Aziz</t>
  </si>
  <si>
    <t xml:space="preserve">Medical January</t>
  </si>
  <si>
    <t xml:space="preserve">Medical September</t>
  </si>
  <si>
    <t xml:space="preserve">Farid Hassan</t>
  </si>
  <si>
    <t xml:space="preserve">Medical May</t>
  </si>
  <si>
    <t xml:space="preserve">Jason Wong</t>
  </si>
  <si>
    <t xml:space="preserve">Medical June</t>
  </si>
  <si>
    <t xml:space="preserve">Nurul Huda Ismail</t>
  </si>
  <si>
    <t xml:space="preserve">Site visits May</t>
  </si>
  <si>
    <t xml:space="preserve">Site visits Aug</t>
  </si>
  <si>
    <t xml:space="preserve">Kumar Raj</t>
  </si>
  <si>
    <t xml:space="preserve">Amir Yusof</t>
  </si>
  <si>
    <t xml:space="preserve">Priya Nair</t>
  </si>
  <si>
    <t xml:space="preserve">Site visits Oct</t>
  </si>
  <si>
    <t xml:space="preserve">Wei Jie Ong</t>
  </si>
  <si>
    <t xml:space="preserve">Zara Ali</t>
  </si>
  <si>
    <t xml:space="preserve">Site visits Mar</t>
  </si>
  <si>
    <t xml:space="preserve">Hakim Osman</t>
  </si>
  <si>
    <t xml:space="preserve">Medical July</t>
  </si>
  <si>
    <t xml:space="preserve">Grace Chua</t>
  </si>
  <si>
    <t xml:space="preserve">Iskandar Malik</t>
  </si>
  <si>
    <t xml:space="preserve">Medical August</t>
  </si>
  <si>
    <t xml:space="preserve">Lakshmi Devi</t>
  </si>
  <si>
    <t xml:space="preserve">Ming Goh</t>
  </si>
  <si>
    <t xml:space="preserve">Site visits Jun</t>
  </si>
  <si>
    <t xml:space="preserve">Sofia Ramli</t>
  </si>
  <si>
    <t xml:space="preserve">Medical April</t>
  </si>
  <si>
    <t xml:space="preserve">Liyana Zainal</t>
  </si>
  <si>
    <t xml:space="preserve">Kevin Teo</t>
  </si>
  <si>
    <t xml:space="preserve">Hana Idris</t>
  </si>
  <si>
    <t xml:space="preserve">Joanne Low</t>
  </si>
  <si>
    <t xml:space="preserve">Medical February</t>
  </si>
  <si>
    <t xml:space="preserve">Faiz Rosli</t>
  </si>
  <si>
    <t xml:space="preserve">Divya Menon</t>
  </si>
  <si>
    <t xml:space="preserve">Chong Ng</t>
  </si>
  <si>
    <t xml:space="preserve">Melissa Yap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</si>
</sst>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yyyy\-mm\-dd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2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s">
        <v>4</v>
      </c>
      <c r="B2" s="2" t="s">
        <v>5</v>
      </c>
      <c r="C2" s="2" t="s">
        <v>6</v>
      </c>
      <c r="D2" s="2" t="str">
        <f aca="false">IF(B2=C2,"OK","Different")</f>
        <v>OK</v>
      </c>
    </row>
    <row r="3" customFormat="false" ht="15" hidden="false" customHeight="false" outlineLevel="0" collapsed="false">
      <c r="A3" s="2" t="s">
        <v>7</v>
      </c>
      <c r="B3" s="2" t="s">
        <v>5</v>
      </c>
      <c r="C3" s="2" t="s">
        <v>6</v>
      </c>
      <c r="D3" s="2" t="str">
        <f aca="false">IF(B3=C3,"OK","Different")</f>
        <v>OK</v>
      </c>
    </row>
    <row r="4" customFormat="false" ht="15" hidden="false" customHeight="false" outlineLevel="0" collapsed="false">
      <c r="A4" s="2" t="s">
        <v>8</v>
      </c>
      <c r="B4" s="2" t="s">
        <v>9</v>
      </c>
      <c r="C4" s="2" t="s">
        <v>10</v>
      </c>
      <c r="D4" s="2" t="str">
        <f aca="false">IF(B4=C4,"OK","Different")</f>
        <v>OK</v>
      </c>
    </row>
    <row r="5" customFormat="false" ht="15" hidden="false" customHeight="false" outlineLevel="0" collapsed="false">
      <c r="A5" s="2" t="s">
        <v>11</v>
      </c>
      <c r="B5" s="2" t="s">
        <v>5</v>
      </c>
      <c r="C5" s="2" t="s">
        <v>6</v>
      </c>
      <c r="D5" s="2" t="str">
        <f aca="false">IF(B5=C5,"OK","Different")</f>
        <v>OK</v>
      </c>
    </row>
    <row r="6" customFormat="false" ht="15" hidden="false" customHeight="false" outlineLevel="0" collapsed="false">
      <c r="A6" s="2" t="s">
        <v>12</v>
      </c>
      <c r="B6" s="2" t="s">
        <v>5</v>
      </c>
      <c r="C6" s="2" t="s">
        <v>6</v>
      </c>
      <c r="D6" s="2" t="str">
        <f aca="false">IF(B6=C6,"OK","Different")</f>
        <v>OK</v>
      </c>
    </row>
    <row r="7" customFormat="false" ht="15" hidden="false" customHeight="false" outlineLevel="0" collapsed="false">
      <c r="A7" s="2" t="s">
        <v>13</v>
      </c>
      <c r="B7" s="2" t="s">
        <v>5</v>
      </c>
      <c r="C7" s="2" t="s">
        <v>6</v>
      </c>
      <c r="D7" s="2" t="str">
        <f aca="false">IF(B7=C7,"OK","Different")</f>
        <v>OK</v>
      </c>
    </row>
    <row r="8" customFormat="false" ht="15" hidden="false" customHeight="false" outlineLevel="0" collapsed="false">
      <c r="A8" s="2" t="s">
        <v>14</v>
      </c>
      <c r="B8" s="2" t="s">
        <v>5</v>
      </c>
      <c r="C8" s="2" t="s">
        <v>6</v>
      </c>
      <c r="D8" s="2" t="str">
        <f aca="false">IF(B8=C8,"OK","Different")</f>
        <v>OK</v>
      </c>
    </row>
    <row r="9" customFormat="false" ht="15" hidden="false" customHeight="false" outlineLevel="0" collapsed="false">
      <c r="A9" s="2" t="s">
        <v>15</v>
      </c>
      <c r="B9" s="2" t="s">
        <v>9</v>
      </c>
      <c r="C9" s="2" t="s">
        <v>10</v>
      </c>
      <c r="D9" s="2" t="str">
        <f aca="false">IF(B9=C9,"OK","Different")</f>
        <v>OK</v>
      </c>
    </row>
    <row r="10" customFormat="false" ht="15" hidden="false" customHeight="false" outlineLevel="0" collapsed="false">
      <c r="A10" s="2" t="s">
        <v>16</v>
      </c>
      <c r="B10" s="2" t="s">
        <v>5</v>
      </c>
      <c r="C10" s="2" t="s">
        <v>6</v>
      </c>
      <c r="D10" s="2" t="str">
        <f aca="false">IF(B10=C10,"OK","Different")</f>
        <v>OK</v>
      </c>
    </row>
    <row r="11" customFormat="false" ht="15" hidden="false" customHeight="false" outlineLevel="0" collapsed="false">
      <c r="A11" s="2" t="s">
        <v>17</v>
      </c>
      <c r="B11" s="2" t="s">
        <v>5</v>
      </c>
      <c r="C11" s="2" t="s">
        <v>6</v>
      </c>
      <c r="D11" s="2" t="str">
        <f aca="false">IF(B11=C11,"OK","Different")</f>
        <v>OK</v>
      </c>
    </row>
    <row r="12" customFormat="false" ht="15" hidden="false" customHeight="false" outlineLevel="0" collapsed="false">
      <c r="A12" s="2" t="s">
        <v>18</v>
      </c>
      <c r="B12" s="2" t="s">
        <v>5</v>
      </c>
      <c r="C12" s="2" t="s">
        <v>6</v>
      </c>
      <c r="D12" s="2" t="str">
        <f aca="false">IF(B12=C12,"OK","Different")</f>
        <v>OK</v>
      </c>
    </row>
    <row r="13" customFormat="false" ht="15" hidden="false" customHeight="false" outlineLevel="0" collapsed="false">
      <c r="A13" s="2" t="s">
        <v>19</v>
      </c>
      <c r="B13" s="2" t="s">
        <v>5</v>
      </c>
      <c r="C13" s="2" t="s">
        <v>6</v>
      </c>
      <c r="D13" s="2" t="str">
        <f aca="false">IF(B13=C13,"OK","Different")</f>
        <v>OK</v>
      </c>
    </row>
    <row r="14" customFormat="false" ht="15" hidden="false" customHeight="false" outlineLevel="0" collapsed="false">
      <c r="A14" s="2" t="s">
        <v>20</v>
      </c>
      <c r="B14" s="2" t="s">
        <v>5</v>
      </c>
      <c r="C14" s="2" t="s">
        <v>6</v>
      </c>
      <c r="D14" s="2" t="str">
        <f aca="false">IF(B14=C14,"OK","Different")</f>
        <v>OK</v>
      </c>
    </row>
    <row r="15" customFormat="false" ht="15" hidden="false" customHeight="false" outlineLevel="0" collapsed="false">
      <c r="A15" s="2" t="s">
        <v>21</v>
      </c>
      <c r="B15" s="2" t="s">
        <v>9</v>
      </c>
      <c r="C15" s="2" t="s">
        <v>10</v>
      </c>
      <c r="D15" s="2" t="str">
        <f aca="false">IF(B15=C15,"OK","Different")</f>
        <v>OK</v>
      </c>
    </row>
    <row r="16" customFormat="false" ht="15" hidden="false" customHeight="false" outlineLevel="0" collapsed="false">
      <c r="A16" s="2" t="s">
        <v>22</v>
      </c>
      <c r="B16" s="2" t="s">
        <v>5</v>
      </c>
      <c r="C16" s="2" t="s">
        <v>6</v>
      </c>
      <c r="D16" s="2" t="str">
        <f aca="false">IF(B16=C16,"OK","Different")</f>
        <v>OK</v>
      </c>
    </row>
    <row r="17" customFormat="false" ht="15" hidden="false" customHeight="false" outlineLevel="0" collapsed="false">
      <c r="A17" s="2" t="s">
        <v>23</v>
      </c>
      <c r="B17" s="2" t="s">
        <v>5</v>
      </c>
      <c r="C17" s="2" t="s">
        <v>6</v>
      </c>
      <c r="D17" s="2" t="str">
        <f aca="false">IF(B17=C17,"OK","Different")</f>
        <v>OK</v>
      </c>
    </row>
    <row r="18" customFormat="false" ht="15" hidden="false" customHeight="false" outlineLevel="0" collapsed="false">
      <c r="A18" s="2" t="s">
        <v>24</v>
      </c>
      <c r="B18" s="2" t="s">
        <v>5</v>
      </c>
      <c r="C18" s="2" t="s">
        <v>6</v>
      </c>
      <c r="D18" s="2" t="str">
        <f aca="false">IF(B18=C18,"OK","Different")</f>
        <v>OK</v>
      </c>
    </row>
    <row r="19" customFormat="false" ht="15" hidden="false" customHeight="false" outlineLevel="0" collapsed="false">
      <c r="A19" s="2" t="s">
        <v>25</v>
      </c>
      <c r="B19" s="2" t="s">
        <v>5</v>
      </c>
      <c r="C19" s="2" t="s">
        <v>6</v>
      </c>
      <c r="D19" s="2" t="str">
        <f aca="false">IF(B19=C19,"OK","Different")</f>
        <v>OK</v>
      </c>
    </row>
    <row r="20" customFormat="false" ht="15" hidden="false" customHeight="false" outlineLevel="0" collapsed="false">
      <c r="A20" s="2" t="s">
        <v>26</v>
      </c>
      <c r="B20" s="2" t="s">
        <v>9</v>
      </c>
      <c r="C20" s="2" t="s">
        <v>10</v>
      </c>
      <c r="D20" s="2" t="str">
        <f aca="false">IF(B20=C20,"OK","Different")</f>
        <v>OK</v>
      </c>
    </row>
    <row r="21" customFormat="false" ht="15" hidden="false" customHeight="false" outlineLevel="0" collapsed="false">
      <c r="A21" s="2" t="s">
        <v>27</v>
      </c>
      <c r="B21" s="2" t="s">
        <v>5</v>
      </c>
      <c r="C21" s="2" t="s">
        <v>6</v>
      </c>
      <c r="D21" s="2" t="str">
        <f aca="false">IF(B21=C21,"OK","Different")</f>
        <v>OK</v>
      </c>
    </row>
    <row r="22" customFormat="false" ht="15" hidden="false" customHeight="false" outlineLevel="0" collapsed="false">
      <c r="A22" s="2" t="s">
        <v>28</v>
      </c>
      <c r="B22" s="2" t="s">
        <v>5</v>
      </c>
      <c r="C22" s="2" t="s">
        <v>6</v>
      </c>
      <c r="D22" s="2" t="str">
        <f aca="false">IF(B22=C22,"OK","Different")</f>
        <v>OK</v>
      </c>
    </row>
    <row r="23" customFormat="false" ht="15" hidden="false" customHeight="false" outlineLevel="0" collapsed="false">
      <c r="A23" s="2" t="s">
        <v>29</v>
      </c>
      <c r="B23" s="2" t="s">
        <v>9</v>
      </c>
      <c r="C23" s="2" t="s">
        <v>10</v>
      </c>
      <c r="D23" s="2" t="str">
        <f aca="false">IF(B23=C23,"OK","Different")</f>
        <v>OK</v>
      </c>
    </row>
    <row r="24" customFormat="false" ht="15" hidden="false" customHeight="false" outlineLevel="0" collapsed="false">
      <c r="A24" s="2" t="s">
        <v>30</v>
      </c>
      <c r="B24" s="2" t="s">
        <v>5</v>
      </c>
      <c r="C24" s="2" t="s">
        <v>6</v>
      </c>
      <c r="D24" s="2" t="str">
        <f aca="false">IF(B24=C24,"OK","Different")</f>
        <v>OK</v>
      </c>
    </row>
    <row r="25" customFormat="false" ht="15" hidden="false" customHeight="false" outlineLevel="0" collapsed="false">
      <c r="A25" s="2" t="s">
        <v>31</v>
      </c>
      <c r="B25" s="2" t="s">
        <v>5</v>
      </c>
      <c r="C25" s="2" t="s">
        <v>10</v>
      </c>
      <c r="D25" s="2" t="str">
        <f aca="false">IF(B25=C25,"OK","Different")</f>
        <v>Different</v>
      </c>
    </row>
    <row r="26" customFormat="false" ht="15" hidden="false" customHeight="false" outlineLevel="0" collapsed="false">
      <c r="A26" s="2" t="s">
        <v>32</v>
      </c>
      <c r="B26" s="2" t="s">
        <v>5</v>
      </c>
      <c r="C26" s="2" t="s">
        <v>6</v>
      </c>
      <c r="D26" s="2" t="str">
        <f aca="false">IF(B26=C26,"OK","Different")</f>
        <v>OK</v>
      </c>
    </row>
    <row r="27" customFormat="false" ht="15" hidden="false" customHeight="false" outlineLevel="0" collapsed="false">
      <c r="A27" s="2" t="s">
        <v>33</v>
      </c>
      <c r="B27" s="2" t="s">
        <v>5</v>
      </c>
      <c r="C27" s="2" t="s">
        <v>6</v>
      </c>
      <c r="D27" s="2" t="str">
        <f aca="false">IF(B27=C27,"OK","Different")</f>
        <v>OK</v>
      </c>
    </row>
    <row r="28" customFormat="false" ht="15" hidden="false" customHeight="false" outlineLevel="0" collapsed="false">
      <c r="A28" s="2" t="s">
        <v>34</v>
      </c>
      <c r="B28" s="2" t="s">
        <v>5</v>
      </c>
      <c r="C28" s="2" t="s">
        <v>6</v>
      </c>
      <c r="D28" s="2" t="str">
        <f aca="false">IF(B28=C28,"OK","Different")</f>
        <v>OK</v>
      </c>
    </row>
    <row r="29" customFormat="false" ht="15" hidden="false" customHeight="false" outlineLevel="0" collapsed="false">
      <c r="A29" s="2" t="s">
        <v>35</v>
      </c>
      <c r="B29" s="2" t="s">
        <v>5</v>
      </c>
      <c r="C29" s="2" t="s">
        <v>6</v>
      </c>
      <c r="D29" s="2" t="str">
        <f aca="false">IF(B29=C29,"OK","Different")</f>
        <v>OK</v>
      </c>
    </row>
    <row r="30" customFormat="false" ht="15" hidden="false" customHeight="false" outlineLevel="0" collapsed="false">
      <c r="A30" s="2" t="s">
        <v>36</v>
      </c>
      <c r="B30" s="2" t="s">
        <v>5</v>
      </c>
      <c r="C30" s="2" t="s">
        <v>6</v>
      </c>
      <c r="D30" s="2" t="str">
        <f aca="false">IF(B30=C30,"OK","Different")</f>
        <v>OK</v>
      </c>
    </row>
    <row r="31" customFormat="false" ht="15" hidden="false" customHeight="false" outlineLevel="0" collapsed="false">
      <c r="A31" s="2" t="s">
        <v>37</v>
      </c>
      <c r="B31" s="2" t="s">
        <v>5</v>
      </c>
      <c r="C31" s="2" t="s">
        <v>6</v>
      </c>
      <c r="D31" s="2" t="str">
        <f aca="false">IF(B31=C31,"OK","Different")</f>
        <v>OK</v>
      </c>
    </row>
  </sheetData>
  <conditionalFormatting sqref="D2:D31">
    <cfRule type="expression" priority="2" aboveAverage="0" equalAverage="0" bottom="0" percent="0" rank="0" text="" dxfId="0">
      <formula>D2&lt;&gt;"OK"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5" min="3" style="0" width="12"/>
    <col collapsed="false" customWidth="true" hidden="false" outlineLevel="0" max="6" min="6" style="0" width="14"/>
    <col collapsed="false" customWidth="true" hidden="false" outlineLevel="0" max="7" min="7" style="0" width="46"/>
  </cols>
  <sheetData>
    <row r="1" customFormat="false" ht="23.85" hidden="false" customHeight="false" outlineLevel="0" collapsed="false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customFormat="false" ht="15" hidden="false" customHeight="false" outlineLevel="0" collapsed="false">
      <c r="A2" s="2" t="s">
        <v>5</v>
      </c>
      <c r="B2" s="2" t="s">
        <v>45</v>
      </c>
      <c r="C2" s="2"/>
      <c r="D2" s="2"/>
      <c r="E2" s="2"/>
      <c r="F2" s="2" t="n">
        <f aca="false">COUNTIFS(brioHR!$F$2:$F$126,A2,brioHR!$G$2:$G$126,B2,brioHR!$M$2:$M$126,"")</f>
        <v>25</v>
      </c>
      <c r="G2" s="2"/>
    </row>
    <row r="3" customFormat="false" ht="15" hidden="false" customHeight="false" outlineLevel="0" collapsed="false">
      <c r="A3" s="2" t="s">
        <v>5</v>
      </c>
      <c r="B3" s="2" t="s">
        <v>46</v>
      </c>
      <c r="C3" s="2"/>
      <c r="D3" s="2"/>
      <c r="E3" s="2" t="n">
        <v>1000</v>
      </c>
      <c r="F3" s="2" t="n">
        <f aca="false">COUNTIFS(brioHR!$F$2:$F$126,A3,brioHR!$G$2:$G$126,B3,brioHR!$M$2:$M$126,E3)</f>
        <v>24</v>
      </c>
      <c r="G3" s="2" t="s">
        <v>47</v>
      </c>
    </row>
    <row r="4" customFormat="false" ht="15" hidden="false" customHeight="false" outlineLevel="0" collapsed="false">
      <c r="A4" s="2" t="s">
        <v>5</v>
      </c>
      <c r="B4" s="2" t="s">
        <v>46</v>
      </c>
      <c r="C4" s="2"/>
      <c r="D4" s="2"/>
      <c r="E4" s="2" t="n">
        <v>1500</v>
      </c>
      <c r="F4" s="2" t="n">
        <f aca="false">COUNTIFS(brioHR!$F$2:$F$126,A4,brioHR!$G$2:$G$126,B4,brioHR!$M$2:$M$126,E4)</f>
        <v>1</v>
      </c>
      <c r="G4" s="2" t="s">
        <v>47</v>
      </c>
    </row>
    <row r="5" customFormat="false" ht="15" hidden="false" customHeight="false" outlineLevel="0" collapsed="false">
      <c r="A5" s="2" t="s">
        <v>5</v>
      </c>
      <c r="B5" s="2" t="s">
        <v>48</v>
      </c>
      <c r="C5" s="2"/>
      <c r="D5" s="2" t="n">
        <v>800</v>
      </c>
      <c r="E5" s="2"/>
      <c r="F5" s="2" t="n">
        <f aca="false">COUNTIFS(brioHR!$F$2:$F$126,A5,brioHR!$G$2:$G$126,B5,brioHR!$M$2:$M$126,"")</f>
        <v>25</v>
      </c>
      <c r="G5" s="2"/>
    </row>
    <row r="6" customFormat="false" ht="15" hidden="false" customHeight="false" outlineLevel="0" collapsed="false">
      <c r="A6" s="2" t="s">
        <v>5</v>
      </c>
      <c r="B6" s="2" t="s">
        <v>49</v>
      </c>
      <c r="C6" s="2"/>
      <c r="D6" s="2"/>
      <c r="E6" s="2"/>
      <c r="F6" s="2" t="n">
        <f aca="false">COUNTIFS(brioHR!$F$2:$F$126,A6,brioHR!$G$2:$G$126,B6,brioHR!$M$2:$M$126,"")</f>
        <v>25</v>
      </c>
      <c r="G6" s="2"/>
    </row>
    <row r="7" customFormat="false" ht="15" hidden="false" customHeight="false" outlineLevel="0" collapsed="false">
      <c r="A7" s="2" t="s">
        <v>9</v>
      </c>
      <c r="B7" s="2" t="s">
        <v>45</v>
      </c>
      <c r="C7" s="2"/>
      <c r="D7" s="2"/>
      <c r="E7" s="2"/>
      <c r="F7" s="2" t="n">
        <f aca="false">COUNTIFS(brioHR!$F$2:$F$126,A7,brioHR!$G$2:$G$126,B7,brioHR!$M$2:$M$126,"")</f>
        <v>5</v>
      </c>
      <c r="G7" s="2"/>
    </row>
    <row r="8" customFormat="false" ht="15" hidden="false" customHeight="false" outlineLevel="0" collapsed="false">
      <c r="A8" s="2" t="s">
        <v>9</v>
      </c>
      <c r="B8" s="2" t="s">
        <v>46</v>
      </c>
      <c r="C8" s="2"/>
      <c r="D8" s="2"/>
      <c r="E8" s="2" t="n">
        <v>1000</v>
      </c>
      <c r="F8" s="2" t="n">
        <f aca="false">COUNTIFS(brioHR!$F$2:$F$126,A8,brioHR!$G$2:$G$126,B8,brioHR!$M$2:$M$126,E8)</f>
        <v>5</v>
      </c>
      <c r="G8" s="2"/>
    </row>
    <row r="9" customFormat="false" ht="15" hidden="false" customHeight="false" outlineLevel="0" collapsed="false">
      <c r="A9" s="2" t="s">
        <v>9</v>
      </c>
      <c r="B9" s="2" t="s">
        <v>48</v>
      </c>
      <c r="C9" s="2"/>
      <c r="D9" s="2" t="n">
        <v>800</v>
      </c>
      <c r="E9" s="2"/>
      <c r="F9" s="2" t="n">
        <f aca="false">COUNTIFS(brioHR!$F$2:$F$126,A9,brioHR!$G$2:$G$126,B9,brioHR!$M$2:$M$126,"")</f>
        <v>5</v>
      </c>
      <c r="G9" s="2"/>
    </row>
    <row r="10" customFormat="false" ht="15" hidden="false" customHeight="false" outlineLevel="0" collapsed="false">
      <c r="A10" s="2" t="s">
        <v>9</v>
      </c>
      <c r="B10" s="2" t="s">
        <v>49</v>
      </c>
      <c r="C10" s="2"/>
      <c r="D10" s="2"/>
      <c r="E10" s="2"/>
      <c r="F10" s="2" t="n">
        <f aca="false">COUNTIFS(brioHR!$F$2:$F$126,A10,brioHR!$G$2:$G$126,B10,brioHR!$M$2:$M$126,"")</f>
        <v>5</v>
      </c>
      <c r="G10" s="2"/>
    </row>
    <row r="11" customFormat="false" ht="15" hidden="false" customHeight="false" outlineLevel="0" collapsed="false">
      <c r="A11" s="2" t="s">
        <v>9</v>
      </c>
      <c r="B11" s="2" t="s">
        <v>50</v>
      </c>
      <c r="C11" s="2"/>
      <c r="D11" s="2" t="n">
        <v>150</v>
      </c>
      <c r="E11" s="2"/>
      <c r="F11" s="2" t="n">
        <f aca="false">COUNTIFS(brioHR!$F$2:$F$126,A11,brioHR!$G$2:$G$126,B11,brioHR!$M$2:$M$126,"")</f>
        <v>5</v>
      </c>
      <c r="G1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4"/>
  </cols>
  <sheetData>
    <row r="1" customFormat="false" ht="23.85" hidden="false" customHeight="false" outlineLevel="0" collapsed="false">
      <c r="A1" s="1" t="s">
        <v>0</v>
      </c>
      <c r="B1" s="1" t="s">
        <v>51</v>
      </c>
      <c r="C1" s="1" t="s">
        <v>52</v>
      </c>
      <c r="D1" s="1" t="s">
        <v>53</v>
      </c>
    </row>
    <row r="2" customFormat="false" ht="15" hidden="false" customHeight="false" outlineLevel="0" collapsed="false">
      <c r="A2" s="2" t="s">
        <v>4</v>
      </c>
      <c r="B2" s="2" t="s">
        <v>46</v>
      </c>
      <c r="C2" s="2" t="str">
        <f aca="false">A2&amp;"|"&amp;B2</f>
        <v>BT001|Medical</v>
      </c>
      <c r="D2" s="3" t="n">
        <f aca="false">SUMIFS('Claim history (submitted)'!$G$2:$G$82,'Claim history (submitted)'!$H$2:$H$82,C2)</f>
        <v>180</v>
      </c>
    </row>
    <row r="3" customFormat="false" ht="15" hidden="false" customHeight="false" outlineLevel="0" collapsed="false">
      <c r="A3" s="2" t="s">
        <v>7</v>
      </c>
      <c r="B3" s="2" t="s">
        <v>48</v>
      </c>
      <c r="C3" s="2" t="str">
        <f aca="false">A3&amp;"|"&amp;B3</f>
        <v>BT002|Mileage</v>
      </c>
      <c r="D3" s="3" t="n">
        <f aca="false">SUMIFS('Claim history (submitted)'!$G$2:$G$82,'Claim history (submitted)'!$H$2:$H$82,C3)</f>
        <v>72</v>
      </c>
    </row>
    <row r="4" customFormat="false" ht="15" hidden="false" customHeight="false" outlineLevel="0" collapsed="false">
      <c r="A4" s="2" t="s">
        <v>8</v>
      </c>
      <c r="B4" s="2" t="s">
        <v>48</v>
      </c>
      <c r="C4" s="2" t="str">
        <f aca="false">A4&amp;"|"&amp;B4</f>
        <v>BT003|Mileage</v>
      </c>
      <c r="D4" s="3" t="n">
        <f aca="false">SUMIFS('Claim history (submitted)'!$G$2:$G$82,'Claim history (submitted)'!$H$2:$H$82,C4)</f>
        <v>324</v>
      </c>
    </row>
    <row r="5" customFormat="false" ht="15" hidden="false" customHeight="false" outlineLevel="0" collapsed="false">
      <c r="A5" s="2" t="s">
        <v>8</v>
      </c>
      <c r="B5" s="2" t="s">
        <v>50</v>
      </c>
      <c r="C5" s="2" t="str">
        <f aca="false">A5&amp;"|"&amp;B5</f>
        <v>BT003|Phone</v>
      </c>
      <c r="D5" s="3" t="n">
        <f aca="false">SUMIFS('Claim history (submitted)'!$G$2:$G$82,'Claim history (submitted)'!$H$2:$H$82,C5)</f>
        <v>326</v>
      </c>
    </row>
    <row r="6" customFormat="false" ht="15" hidden="false" customHeight="false" outlineLevel="0" collapsed="false">
      <c r="A6" s="2" t="s">
        <v>11</v>
      </c>
      <c r="B6" s="2" t="s">
        <v>46</v>
      </c>
      <c r="C6" s="2" t="str">
        <f aca="false">A6&amp;"|"&amp;B6</f>
        <v>BT004|Medical</v>
      </c>
      <c r="D6" s="3" t="n">
        <f aca="false">SUMIFS('Claim history (submitted)'!$G$2:$G$82,'Claim history (submitted)'!$H$2:$H$82,C6)</f>
        <v>45</v>
      </c>
    </row>
    <row r="7" customFormat="false" ht="15" hidden="false" customHeight="false" outlineLevel="0" collapsed="false">
      <c r="A7" s="2" t="s">
        <v>12</v>
      </c>
      <c r="B7" s="2" t="s">
        <v>46</v>
      </c>
      <c r="C7" s="2" t="str">
        <f aca="false">A7&amp;"|"&amp;B7</f>
        <v>BT005|Medical</v>
      </c>
      <c r="D7" s="3" t="n">
        <f aca="false">SUMIFS('Claim history (submitted)'!$G$2:$G$82,'Claim history (submitted)'!$H$2:$H$82,C7)</f>
        <v>175</v>
      </c>
    </row>
    <row r="8" customFormat="false" ht="15" hidden="false" customHeight="false" outlineLevel="0" collapsed="false">
      <c r="A8" s="2" t="s">
        <v>12</v>
      </c>
      <c r="B8" s="2" t="s">
        <v>54</v>
      </c>
      <c r="C8" s="2" t="str">
        <f aca="false">A8&amp;"|"&amp;B8</f>
        <v>BT005|Medical Claim</v>
      </c>
      <c r="D8" s="3" t="n">
        <f aca="false">SUMIFS('Claim history (submitted)'!$G$2:$G$82,'Claim history (submitted)'!$H$2:$H$82,C8)</f>
        <v>240</v>
      </c>
    </row>
    <row r="9" customFormat="false" ht="15" hidden="false" customHeight="false" outlineLevel="0" collapsed="false">
      <c r="A9" s="2" t="s">
        <v>13</v>
      </c>
      <c r="B9" s="2" t="s">
        <v>46</v>
      </c>
      <c r="C9" s="2" t="str">
        <f aca="false">A9&amp;"|"&amp;B9</f>
        <v>BT006|Medical</v>
      </c>
      <c r="D9" s="3" t="n">
        <f aca="false">SUMIFS('Claim history (submitted)'!$G$2:$G$82,'Claim history (submitted)'!$H$2:$H$82,C9)</f>
        <v>140</v>
      </c>
    </row>
    <row r="10" customFormat="false" ht="15" hidden="false" customHeight="false" outlineLevel="0" collapsed="false">
      <c r="A10" s="2" t="s">
        <v>14</v>
      </c>
      <c r="B10" s="2" t="s">
        <v>48</v>
      </c>
      <c r="C10" s="2" t="str">
        <f aca="false">A10&amp;"|"&amp;B10</f>
        <v>BT007|Mileage</v>
      </c>
      <c r="D10" s="3" t="n">
        <f aca="false">SUMIFS('Claim history (submitted)'!$G$2:$G$82,'Claim history (submitted)'!$H$2:$H$82,C10)</f>
        <v>570</v>
      </c>
    </row>
    <row r="11" customFormat="false" ht="15" hidden="false" customHeight="false" outlineLevel="0" collapsed="false">
      <c r="A11" s="2" t="s">
        <v>14</v>
      </c>
      <c r="B11" s="2" t="s">
        <v>46</v>
      </c>
      <c r="C11" s="2" t="str">
        <f aca="false">A11&amp;"|"&amp;B11</f>
        <v>BT007|Medical</v>
      </c>
      <c r="D11" s="3" t="n">
        <f aca="false">SUMIFS('Claim history (submitted)'!$G$2:$G$82,'Claim history (submitted)'!$H$2:$H$82,C11)</f>
        <v>60</v>
      </c>
    </row>
    <row r="12" customFormat="false" ht="15" hidden="false" customHeight="false" outlineLevel="0" collapsed="false">
      <c r="A12" s="2" t="s">
        <v>15</v>
      </c>
      <c r="B12" s="2" t="s">
        <v>46</v>
      </c>
      <c r="C12" s="2" t="str">
        <f aca="false">A12&amp;"|"&amp;B12</f>
        <v>BT008|Medical</v>
      </c>
      <c r="D12" s="3" t="n">
        <f aca="false">SUMIFS('Claim history (submitted)'!$G$2:$G$82,'Claim history (submitted)'!$H$2:$H$82,C12)</f>
        <v>215</v>
      </c>
    </row>
    <row r="13" customFormat="false" ht="15" hidden="false" customHeight="false" outlineLevel="0" collapsed="false">
      <c r="A13" s="2" t="s">
        <v>15</v>
      </c>
      <c r="B13" s="2" t="s">
        <v>48</v>
      </c>
      <c r="C13" s="2" t="str">
        <f aca="false">A13&amp;"|"&amp;B13</f>
        <v>BT008|Mileage</v>
      </c>
      <c r="D13" s="3" t="n">
        <f aca="false">SUMIFS('Claim history (submitted)'!$G$2:$G$82,'Claim history (submitted)'!$H$2:$H$82,C13)</f>
        <v>570</v>
      </c>
    </row>
    <row r="14" customFormat="false" ht="15" hidden="false" customHeight="false" outlineLevel="0" collapsed="false">
      <c r="A14" s="2" t="s">
        <v>15</v>
      </c>
      <c r="B14" s="2" t="s">
        <v>50</v>
      </c>
      <c r="C14" s="2" t="str">
        <f aca="false">A14&amp;"|"&amp;B14</f>
        <v>BT008|Phone</v>
      </c>
      <c r="D14" s="3" t="n">
        <f aca="false">SUMIFS('Claim history (submitted)'!$G$2:$G$82,'Claim history (submitted)'!$H$2:$H$82,C14)</f>
        <v>358</v>
      </c>
    </row>
    <row r="15" customFormat="false" ht="15" hidden="false" customHeight="false" outlineLevel="0" collapsed="false">
      <c r="A15" s="2" t="s">
        <v>16</v>
      </c>
      <c r="B15" s="2" t="s">
        <v>46</v>
      </c>
      <c r="C15" s="2" t="str">
        <f aca="false">A15&amp;"|"&amp;B15</f>
        <v>BT009|Medical</v>
      </c>
      <c r="D15" s="3" t="n">
        <f aca="false">SUMIFS('Claim history (submitted)'!$G$2:$G$82,'Claim history (submitted)'!$H$2:$H$82,C15)</f>
        <v>220</v>
      </c>
    </row>
    <row r="16" customFormat="false" ht="15" hidden="false" customHeight="false" outlineLevel="0" collapsed="false">
      <c r="A16" s="2" t="s">
        <v>18</v>
      </c>
      <c r="B16" s="2" t="s">
        <v>54</v>
      </c>
      <c r="C16" s="2" t="str">
        <f aca="false">A16&amp;"|"&amp;B16</f>
        <v>BT011|Medical Claim</v>
      </c>
      <c r="D16" s="3" t="n">
        <f aca="false">SUMIFS('Claim history (submitted)'!$G$2:$G$82,'Claim history (submitted)'!$H$2:$H$82,C16)</f>
        <v>220</v>
      </c>
    </row>
    <row r="17" customFormat="false" ht="15" hidden="false" customHeight="false" outlineLevel="0" collapsed="false">
      <c r="A17" s="2" t="s">
        <v>19</v>
      </c>
      <c r="B17" s="2" t="s">
        <v>46</v>
      </c>
      <c r="C17" s="2" t="str">
        <f aca="false">A17&amp;"|"&amp;B17</f>
        <v>BT012|Medical</v>
      </c>
      <c r="D17" s="3" t="n">
        <f aca="false">SUMIFS('Claim history (submitted)'!$G$2:$G$82,'Claim history (submitted)'!$H$2:$H$82,C17)</f>
        <v>570</v>
      </c>
    </row>
    <row r="18" customFormat="false" ht="15" hidden="false" customHeight="false" outlineLevel="0" collapsed="false">
      <c r="A18" s="2" t="s">
        <v>19</v>
      </c>
      <c r="B18" s="2" t="s">
        <v>48</v>
      </c>
      <c r="C18" s="2" t="str">
        <f aca="false">A18&amp;"|"&amp;B18</f>
        <v>BT012|Mileage</v>
      </c>
      <c r="D18" s="3" t="n">
        <f aca="false">SUMIFS('Claim history (submitted)'!$G$2:$G$82,'Claim history (submitted)'!$H$2:$H$82,C18)</f>
        <v>216</v>
      </c>
    </row>
    <row r="19" customFormat="false" ht="15" hidden="false" customHeight="false" outlineLevel="0" collapsed="false">
      <c r="A19" s="2" t="s">
        <v>20</v>
      </c>
      <c r="B19" s="2" t="s">
        <v>48</v>
      </c>
      <c r="C19" s="2" t="str">
        <f aca="false">A19&amp;"|"&amp;B19</f>
        <v>BT013|Mileage</v>
      </c>
      <c r="D19" s="3" t="n">
        <f aca="false">SUMIFS('Claim history (submitted)'!$G$2:$G$82,'Claim history (submitted)'!$H$2:$H$82,C19)</f>
        <v>246</v>
      </c>
    </row>
    <row r="20" customFormat="false" ht="15" hidden="false" customHeight="false" outlineLevel="0" collapsed="false">
      <c r="A20" s="2" t="s">
        <v>21</v>
      </c>
      <c r="B20" s="2" t="s">
        <v>48</v>
      </c>
      <c r="C20" s="2" t="str">
        <f aca="false">A20&amp;"|"&amp;B20</f>
        <v>BT014|Mileage</v>
      </c>
      <c r="D20" s="3" t="n">
        <f aca="false">SUMIFS('Claim history (submitted)'!$G$2:$G$82,'Claim history (submitted)'!$H$2:$H$82,C20)</f>
        <v>288</v>
      </c>
    </row>
    <row r="21" customFormat="false" ht="15" hidden="false" customHeight="false" outlineLevel="0" collapsed="false">
      <c r="A21" s="2" t="s">
        <v>21</v>
      </c>
      <c r="B21" s="2" t="s">
        <v>46</v>
      </c>
      <c r="C21" s="2" t="str">
        <f aca="false">A21&amp;"|"&amp;B21</f>
        <v>BT014|Medical</v>
      </c>
      <c r="D21" s="3" t="n">
        <f aca="false">SUMIFS('Claim history (submitted)'!$G$2:$G$82,'Claim history (submitted)'!$H$2:$H$82,C21)</f>
        <v>225</v>
      </c>
    </row>
    <row r="22" customFormat="false" ht="15" hidden="false" customHeight="false" outlineLevel="0" collapsed="false">
      <c r="A22" s="2" t="s">
        <v>21</v>
      </c>
      <c r="B22" s="2" t="s">
        <v>50</v>
      </c>
      <c r="C22" s="2" t="str">
        <f aca="false">A22&amp;"|"&amp;B22</f>
        <v>BT014|Phone</v>
      </c>
      <c r="D22" s="3" t="n">
        <f aca="false">SUMIFS('Claim history (submitted)'!$G$2:$G$82,'Claim history (submitted)'!$H$2:$H$82,C22)</f>
        <v>375</v>
      </c>
    </row>
    <row r="23" customFormat="false" ht="15" hidden="false" customHeight="false" outlineLevel="0" collapsed="false">
      <c r="A23" s="2" t="s">
        <v>22</v>
      </c>
      <c r="B23" s="2" t="s">
        <v>46</v>
      </c>
      <c r="C23" s="2" t="str">
        <f aca="false">A23&amp;"|"&amp;B23</f>
        <v>BT015|Medical</v>
      </c>
      <c r="D23" s="3" t="n">
        <f aca="false">SUMIFS('Claim history (submitted)'!$G$2:$G$82,'Claim history (submitted)'!$H$2:$H$82,C23)</f>
        <v>440</v>
      </c>
    </row>
    <row r="24" customFormat="false" ht="15" hidden="false" customHeight="false" outlineLevel="0" collapsed="false">
      <c r="A24" s="2" t="s">
        <v>23</v>
      </c>
      <c r="B24" s="2" t="s">
        <v>46</v>
      </c>
      <c r="C24" s="2" t="str">
        <f aca="false">A24&amp;"|"&amp;B24</f>
        <v>BT016|Medical</v>
      </c>
      <c r="D24" s="3" t="n">
        <f aca="false">SUMIFS('Claim history (submitted)'!$G$2:$G$82,'Claim history (submitted)'!$H$2:$H$82,C24)</f>
        <v>180</v>
      </c>
    </row>
    <row r="25" customFormat="false" ht="15" hidden="false" customHeight="false" outlineLevel="0" collapsed="false">
      <c r="A25" s="2" t="s">
        <v>24</v>
      </c>
      <c r="B25" s="2" t="s">
        <v>48</v>
      </c>
      <c r="C25" s="2" t="str">
        <f aca="false">A25&amp;"|"&amp;B25</f>
        <v>BT017|Mileage</v>
      </c>
      <c r="D25" s="3" t="n">
        <f aca="false">SUMIFS('Claim history (submitted)'!$G$2:$G$82,'Claim history (submitted)'!$H$2:$H$82,C25)</f>
        <v>180</v>
      </c>
    </row>
    <row r="26" customFormat="false" ht="15" hidden="false" customHeight="false" outlineLevel="0" collapsed="false">
      <c r="A26" s="2" t="s">
        <v>24</v>
      </c>
      <c r="B26" s="2" t="s">
        <v>46</v>
      </c>
      <c r="C26" s="2" t="str">
        <f aca="false">A26&amp;"|"&amp;B26</f>
        <v>BT017|Medical</v>
      </c>
      <c r="D26" s="3" t="n">
        <f aca="false">SUMIFS('Claim history (submitted)'!$G$2:$G$82,'Claim history (submitted)'!$H$2:$H$82,C26)</f>
        <v>150</v>
      </c>
    </row>
    <row r="27" customFormat="false" ht="15" hidden="false" customHeight="false" outlineLevel="0" collapsed="false">
      <c r="A27" s="2" t="s">
        <v>24</v>
      </c>
      <c r="B27" s="2" t="s">
        <v>54</v>
      </c>
      <c r="C27" s="2" t="str">
        <f aca="false">A27&amp;"|"&amp;B27</f>
        <v>BT017|Medical Claim</v>
      </c>
      <c r="D27" s="3" t="n">
        <f aca="false">SUMIFS('Claim history (submitted)'!$G$2:$G$82,'Claim history (submitted)'!$H$2:$H$82,C27)</f>
        <v>120</v>
      </c>
    </row>
    <row r="28" customFormat="false" ht="15" hidden="false" customHeight="false" outlineLevel="0" collapsed="false">
      <c r="A28" s="2" t="s">
        <v>25</v>
      </c>
      <c r="B28" s="2" t="s">
        <v>46</v>
      </c>
      <c r="C28" s="2" t="str">
        <f aca="false">A28&amp;"|"&amp;B28</f>
        <v>BT018|Medical</v>
      </c>
      <c r="D28" s="3" t="n">
        <f aca="false">SUMIFS('Claim history (submitted)'!$G$2:$G$82,'Claim history (submitted)'!$H$2:$H$82,C28)</f>
        <v>220</v>
      </c>
    </row>
    <row r="29" customFormat="false" ht="15" hidden="false" customHeight="false" outlineLevel="0" collapsed="false">
      <c r="A29" s="2" t="s">
        <v>25</v>
      </c>
      <c r="B29" s="2" t="s">
        <v>48</v>
      </c>
      <c r="C29" s="2" t="str">
        <f aca="false">A29&amp;"|"&amp;B29</f>
        <v>BT018|Mileage</v>
      </c>
      <c r="D29" s="3" t="n">
        <f aca="false">SUMIFS('Claim history (submitted)'!$G$2:$G$82,'Claim history (submitted)'!$H$2:$H$82,C29)</f>
        <v>144</v>
      </c>
    </row>
    <row r="30" customFormat="false" ht="15" hidden="false" customHeight="false" outlineLevel="0" collapsed="false">
      <c r="A30" s="2" t="s">
        <v>26</v>
      </c>
      <c r="B30" s="2" t="s">
        <v>48</v>
      </c>
      <c r="C30" s="2" t="str">
        <f aca="false">A30&amp;"|"&amp;B30</f>
        <v>BT019|Mileage</v>
      </c>
      <c r="D30" s="3" t="n">
        <f aca="false">SUMIFS('Claim history (submitted)'!$G$2:$G$82,'Claim history (submitted)'!$H$2:$H$82,C30)</f>
        <v>606</v>
      </c>
    </row>
    <row r="31" customFormat="false" ht="15" hidden="false" customHeight="false" outlineLevel="0" collapsed="false">
      <c r="A31" s="2" t="s">
        <v>26</v>
      </c>
      <c r="B31" s="2" t="s">
        <v>46</v>
      </c>
      <c r="C31" s="2" t="str">
        <f aca="false">A31&amp;"|"&amp;B31</f>
        <v>BT019|Medical</v>
      </c>
      <c r="D31" s="3" t="n">
        <f aca="false">SUMIFS('Claim history (submitted)'!$G$2:$G$82,'Claim history (submitted)'!$H$2:$H$82,C31)</f>
        <v>150</v>
      </c>
    </row>
    <row r="32" customFormat="false" ht="15" hidden="false" customHeight="false" outlineLevel="0" collapsed="false">
      <c r="A32" s="2" t="s">
        <v>26</v>
      </c>
      <c r="B32" s="2" t="s">
        <v>50</v>
      </c>
      <c r="C32" s="2" t="str">
        <f aca="false">A32&amp;"|"&amp;B32</f>
        <v>BT019|Phone</v>
      </c>
      <c r="D32" s="3" t="n">
        <f aca="false">SUMIFS('Claim history (submitted)'!$G$2:$G$82,'Claim history (submitted)'!$H$2:$H$82,C32)</f>
        <v>388</v>
      </c>
    </row>
    <row r="33" customFormat="false" ht="15" hidden="false" customHeight="false" outlineLevel="0" collapsed="false">
      <c r="A33" s="2" t="s">
        <v>27</v>
      </c>
      <c r="B33" s="2" t="s">
        <v>46</v>
      </c>
      <c r="C33" s="2" t="str">
        <f aca="false">A33&amp;"|"&amp;B33</f>
        <v>BT020|Medical</v>
      </c>
      <c r="D33" s="3" t="n">
        <f aca="false">SUMIFS('Claim history (submitted)'!$G$2:$G$82,'Claim history (submitted)'!$H$2:$H$82,C33)</f>
        <v>315</v>
      </c>
    </row>
    <row r="34" customFormat="false" ht="15" hidden="false" customHeight="false" outlineLevel="0" collapsed="false">
      <c r="A34" s="2" t="s">
        <v>29</v>
      </c>
      <c r="B34" s="2" t="s">
        <v>50</v>
      </c>
      <c r="C34" s="2" t="str">
        <f aca="false">A34&amp;"|"&amp;B34</f>
        <v>BT022|Phone</v>
      </c>
      <c r="D34" s="3" t="n">
        <f aca="false">SUMIFS('Claim history (submitted)'!$G$2:$G$82,'Claim history (submitted)'!$H$2:$H$82,C34)</f>
        <v>311</v>
      </c>
    </row>
    <row r="35" customFormat="false" ht="15" hidden="false" customHeight="false" outlineLevel="0" collapsed="false">
      <c r="A35" s="2" t="s">
        <v>29</v>
      </c>
      <c r="B35" s="2" t="s">
        <v>46</v>
      </c>
      <c r="C35" s="2" t="str">
        <f aca="false">A35&amp;"|"&amp;B35</f>
        <v>BT022|Medical</v>
      </c>
      <c r="D35" s="3" t="n">
        <f aca="false">SUMIFS('Claim history (submitted)'!$G$2:$G$82,'Claim history (submitted)'!$H$2:$H$82,C35)</f>
        <v>45</v>
      </c>
    </row>
    <row r="36" customFormat="false" ht="15" hidden="false" customHeight="false" outlineLevel="0" collapsed="false">
      <c r="A36" s="2" t="s">
        <v>29</v>
      </c>
      <c r="B36" s="2" t="s">
        <v>48</v>
      </c>
      <c r="C36" s="2" t="str">
        <f aca="false">A36&amp;"|"&amp;B36</f>
        <v>BT022|Mileage</v>
      </c>
      <c r="D36" s="3" t="n">
        <f aca="false">SUMIFS('Claim history (submitted)'!$G$2:$G$82,'Claim history (submitted)'!$H$2:$H$82,C36)</f>
        <v>108</v>
      </c>
    </row>
    <row r="37" customFormat="false" ht="15" hidden="false" customHeight="false" outlineLevel="0" collapsed="false">
      <c r="A37" s="2" t="s">
        <v>30</v>
      </c>
      <c r="B37" s="2" t="s">
        <v>48</v>
      </c>
      <c r="C37" s="2" t="str">
        <f aca="false">A37&amp;"|"&amp;B37</f>
        <v>BT023|Mileage</v>
      </c>
      <c r="D37" s="3" t="n">
        <f aca="false">SUMIFS('Claim history (submitted)'!$G$2:$G$82,'Claim history (submitted)'!$H$2:$H$82,C37)</f>
        <v>180</v>
      </c>
    </row>
    <row r="38" customFormat="false" ht="15" hidden="false" customHeight="false" outlineLevel="0" collapsed="false">
      <c r="A38" s="2" t="s">
        <v>31</v>
      </c>
      <c r="B38" s="2" t="s">
        <v>48</v>
      </c>
      <c r="C38" s="2" t="str">
        <f aca="false">A38&amp;"|"&amp;B38</f>
        <v>BT024|Mileage</v>
      </c>
      <c r="D38" s="3" t="n">
        <f aca="false">SUMIFS('Claim history (submitted)'!$G$2:$G$82,'Claim history (submitted)'!$H$2:$H$82,C38)</f>
        <v>180</v>
      </c>
    </row>
    <row r="39" customFormat="false" ht="15" hidden="false" customHeight="false" outlineLevel="0" collapsed="false">
      <c r="A39" s="2" t="s">
        <v>31</v>
      </c>
      <c r="B39" s="2" t="s">
        <v>46</v>
      </c>
      <c r="C39" s="2" t="str">
        <f aca="false">A39&amp;"|"&amp;B39</f>
        <v>BT024|Medical</v>
      </c>
      <c r="D39" s="3" t="n">
        <f aca="false">SUMIFS('Claim history (submitted)'!$G$2:$G$82,'Claim history (submitted)'!$H$2:$H$82,C39)</f>
        <v>150</v>
      </c>
    </row>
    <row r="40" customFormat="false" ht="15" hidden="false" customHeight="false" outlineLevel="0" collapsed="false">
      <c r="A40" s="2" t="s">
        <v>31</v>
      </c>
      <c r="B40" s="2" t="s">
        <v>50</v>
      </c>
      <c r="C40" s="2" t="str">
        <f aca="false">A40&amp;"|"&amp;B40</f>
        <v>BT024|Phone</v>
      </c>
      <c r="D40" s="3" t="n">
        <f aca="false">SUMIFS('Claim history (submitted)'!$G$2:$G$82,'Claim history (submitted)'!$H$2:$H$82,C40)</f>
        <v>435</v>
      </c>
    </row>
    <row r="41" customFormat="false" ht="15" hidden="false" customHeight="false" outlineLevel="0" collapsed="false">
      <c r="A41" s="2" t="s">
        <v>33</v>
      </c>
      <c r="B41" s="2" t="s">
        <v>46</v>
      </c>
      <c r="C41" s="2" t="str">
        <f aca="false">A41&amp;"|"&amp;B41</f>
        <v>BT026|Medical</v>
      </c>
      <c r="D41" s="3" t="n">
        <f aca="false">SUMIFS('Claim history (submitted)'!$G$2:$G$82,'Claim history (submitted)'!$H$2:$H$82,C41)</f>
        <v>150</v>
      </c>
    </row>
    <row r="42" customFormat="false" ht="15" hidden="false" customHeight="false" outlineLevel="0" collapsed="false">
      <c r="A42" s="2" t="s">
        <v>34</v>
      </c>
      <c r="B42" s="2" t="s">
        <v>46</v>
      </c>
      <c r="C42" s="2" t="str">
        <f aca="false">A42&amp;"|"&amp;B42</f>
        <v>BT027|Medical</v>
      </c>
      <c r="D42" s="3" t="n">
        <f aca="false">SUMIFS('Claim history (submitted)'!$G$2:$G$82,'Claim history (submitted)'!$H$2:$H$82,C42)</f>
        <v>325</v>
      </c>
    </row>
    <row r="43" customFormat="false" ht="15" hidden="false" customHeight="false" outlineLevel="0" collapsed="false">
      <c r="A43" s="2" t="s">
        <v>34</v>
      </c>
      <c r="B43" s="2" t="s">
        <v>48</v>
      </c>
      <c r="C43" s="2" t="str">
        <f aca="false">A43&amp;"|"&amp;B43</f>
        <v>BT027|Mileage</v>
      </c>
      <c r="D43" s="3" t="n">
        <f aca="false">SUMIFS('Claim history (submitted)'!$G$2:$G$82,'Claim history (submitted)'!$H$2:$H$82,C43)</f>
        <v>246</v>
      </c>
    </row>
    <row r="44" customFormat="false" ht="15" hidden="false" customHeight="false" outlineLevel="0" collapsed="false">
      <c r="A44" s="2" t="s">
        <v>35</v>
      </c>
      <c r="B44" s="2" t="s">
        <v>48</v>
      </c>
      <c r="C44" s="2" t="str">
        <f aca="false">A44&amp;"|"&amp;B44</f>
        <v>BT028|Mileage</v>
      </c>
      <c r="D44" s="3" t="n">
        <f aca="false">SUMIFS('Claim history (submitted)'!$G$2:$G$82,'Claim history (submitted)'!$H$2:$H$82,C44)</f>
        <v>462</v>
      </c>
    </row>
    <row r="45" customFormat="false" ht="15" hidden="false" customHeight="false" outlineLevel="0" collapsed="false">
      <c r="A45" s="2" t="s">
        <v>35</v>
      </c>
      <c r="B45" s="2" t="s">
        <v>46</v>
      </c>
      <c r="C45" s="2" t="str">
        <f aca="false">A45&amp;"|"&amp;B45</f>
        <v>BT028|Medical</v>
      </c>
      <c r="D45" s="3" t="n">
        <f aca="false">SUMIFS('Claim history (submitted)'!$G$2:$G$82,'Claim history (submitted)'!$H$2:$H$82,C45)</f>
        <v>45</v>
      </c>
    </row>
    <row r="46" customFormat="false" ht="15" hidden="false" customHeight="false" outlineLevel="0" collapsed="false">
      <c r="A46" s="2" t="s">
        <v>36</v>
      </c>
      <c r="B46" s="2" t="s">
        <v>46</v>
      </c>
      <c r="C46" s="2" t="str">
        <f aca="false">A46&amp;"|"&amp;B46</f>
        <v>BT029|Medical</v>
      </c>
      <c r="D46" s="3" t="n">
        <f aca="false">SUMIFS('Claim history (submitted)'!$G$2:$G$82,'Claim history (submitted)'!$H$2:$H$82,C46)</f>
        <v>95</v>
      </c>
    </row>
    <row r="47" customFormat="false" ht="15" hidden="false" customHeight="false" outlineLevel="0" collapsed="false">
      <c r="A47" s="2" t="s">
        <v>37</v>
      </c>
      <c r="B47" s="2" t="s">
        <v>46</v>
      </c>
      <c r="C47" s="2" t="str">
        <f aca="false">A47&amp;"|"&amp;B47</f>
        <v>BT030|Medical</v>
      </c>
      <c r="D47" s="3" t="n">
        <f aca="false">SUMIFS('Claim history (submitted)'!$G$2:$G$82,'Claim history (submitted)'!$H$2:$H$82,C47)</f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55</v>
      </c>
      <c r="B1" s="1" t="s">
        <v>56</v>
      </c>
      <c r="C1" s="1" t="s">
        <v>57</v>
      </c>
      <c r="D1" s="1" t="s">
        <v>58</v>
      </c>
    </row>
    <row r="2" customFormat="false" ht="15" hidden="false" customHeight="false" outlineLevel="0" collapsed="false">
      <c r="A2" s="2" t="s">
        <v>59</v>
      </c>
      <c r="B2" s="2" t="n">
        <f aca="false">COUNTA('History totals'!A2:A47)</f>
        <v>46</v>
      </c>
      <c r="C2" s="2" t="n">
        <f aca="false">COUNTIF(brioHR!N2:N126,"&gt;0")</f>
        <v>40</v>
      </c>
      <c r="D2" s="2" t="n">
        <f aca="false">C2-B2</f>
        <v>-6</v>
      </c>
    </row>
    <row r="3" customFormat="false" ht="15" hidden="false" customHeight="false" outlineLevel="0" collapsed="false">
      <c r="A3" s="2" t="s">
        <v>60</v>
      </c>
      <c r="B3" s="3" t="n">
        <f aca="false">SUMIFS('Claim history (submitted)'!G2:G82,'Claim history (submitted)'!E2:E82,"Mileage")</f>
        <v>4392</v>
      </c>
      <c r="C3" s="3" t="n">
        <f aca="false">SUMIFS(brioHR!N2:N126,brioHR!G2:G126,"Mileage")</f>
        <v>4146</v>
      </c>
      <c r="D3" s="3" t="n">
        <f aca="false">C3-B3</f>
        <v>-246</v>
      </c>
    </row>
    <row r="4" customFormat="false" ht="15" hidden="false" customHeight="false" outlineLevel="0" collapsed="false">
      <c r="A4" s="2" t="s">
        <v>61</v>
      </c>
      <c r="B4" s="3" t="n">
        <f aca="false">SUMIFS('Claim history (submitted)'!G2:G82,'Claim history (submitted)'!E2:E82,"Medical")</f>
        <v>4190</v>
      </c>
      <c r="C4" s="3" t="n">
        <f aca="false">SUMIFS(brioHR!N2:N126,brioHR!G2:G126,"Medical")</f>
        <v>3685</v>
      </c>
      <c r="D4" s="3" t="n">
        <f aca="false">C4-B4</f>
        <v>-505</v>
      </c>
    </row>
    <row r="5" customFormat="false" ht="15" hidden="false" customHeight="false" outlineLevel="0" collapsed="false">
      <c r="A5" s="2" t="s">
        <v>62</v>
      </c>
      <c r="B5" s="3" t="n">
        <f aca="false">SUMIFS('Claim history (submitted)'!G2:G82,'Claim history (submitted)'!E2:E82,"Phone")</f>
        <v>2193</v>
      </c>
      <c r="C5" s="3" t="n">
        <f aca="false">SUMIFS(brioHR!N2:N126,brioHR!G2:G126,"Phone")</f>
        <v>1758</v>
      </c>
      <c r="D5" s="3" t="n">
        <f aca="false">C5-B5</f>
        <v>-435</v>
      </c>
    </row>
    <row r="6" customFormat="false" ht="15" hidden="false" customHeight="false" outlineLevel="0" collapsed="false">
      <c r="A6" s="2" t="s">
        <v>63</v>
      </c>
      <c r="B6" s="3" t="n">
        <f aca="false">SUM('Claim history (submitted)'!G2:G82)</f>
        <v>11355</v>
      </c>
      <c r="C6" s="3" t="n">
        <f aca="false">SUM(brioHR!N2:N126)</f>
        <v>9589</v>
      </c>
      <c r="D6" s="3" t="n">
        <f aca="false">C6-B6</f>
        <v>-1766</v>
      </c>
    </row>
    <row r="7" customFormat="false" ht="15" hidden="false" customHeight="false" outlineLevel="0" collapsed="false">
      <c r="A7" s="2"/>
      <c r="B7" s="2"/>
      <c r="C7" s="2"/>
      <c r="D7" s="2"/>
    </row>
    <row r="8" customFormat="false" ht="15" hidden="false" customHeight="false" outlineLevel="0" collapsed="false">
      <c r="A8" s="2" t="s">
        <v>64</v>
      </c>
      <c r="B8" s="2"/>
      <c r="C8" s="2"/>
      <c r="D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7" min="6" style="0" width="12"/>
  </cols>
  <sheetData>
    <row r="1" customFormat="false" ht="23.85" hidden="false" customHeight="false" outlineLevel="0" collapsed="false">
      <c r="A1" s="1" t="s">
        <v>0</v>
      </c>
      <c r="B1" s="1" t="s">
        <v>51</v>
      </c>
      <c r="C1" s="1" t="s">
        <v>52</v>
      </c>
      <c r="D1" s="1" t="s">
        <v>53</v>
      </c>
      <c r="E1" s="1" t="s">
        <v>65</v>
      </c>
      <c r="F1" s="1" t="s">
        <v>58</v>
      </c>
      <c r="G1" s="1" t="s">
        <v>3</v>
      </c>
    </row>
    <row r="2" customFormat="false" ht="15" hidden="false" customHeight="false" outlineLevel="0" collapsed="false">
      <c r="A2" s="2" t="str">
        <f aca="false">'History totals'!A2</f>
        <v>BT001</v>
      </c>
      <c r="B2" s="2" t="str">
        <f aca="false">'History totals'!B2</f>
        <v>Medical</v>
      </c>
      <c r="C2" s="2" t="str">
        <f aca="false">'History totals'!C2</f>
        <v>BT001|Medical</v>
      </c>
      <c r="D2" s="3" t="n">
        <f aca="false">'History totals'!D2</f>
        <v>180</v>
      </c>
      <c r="E2" s="3" t="n">
        <f aca="false">IFERROR(INDEX(brioHR!$N$2:$N$126,MATCH(C2,brioHR!$T$2:$T$126,0)),"Missing")</f>
        <v>180</v>
      </c>
      <c r="F2" s="3" t="n">
        <f aca="false">IF(ISNUMBER(E2),E2-D2,"Missing")</f>
        <v>0</v>
      </c>
      <c r="G2" s="2" t="str">
        <f aca="false">IF(ISNUMBER(F2),IF(F2=0,"OK","Different"),"Missing")</f>
        <v>OK</v>
      </c>
    </row>
    <row r="3" customFormat="false" ht="15" hidden="false" customHeight="false" outlineLevel="0" collapsed="false">
      <c r="A3" s="2" t="str">
        <f aca="false">'History totals'!A3</f>
        <v>BT002</v>
      </c>
      <c r="B3" s="2" t="str">
        <f aca="false">'History totals'!B3</f>
        <v>Mileage</v>
      </c>
      <c r="C3" s="2" t="str">
        <f aca="false">'History totals'!C3</f>
        <v>BT002|Mileage</v>
      </c>
      <c r="D3" s="3" t="n">
        <f aca="false">'History totals'!D3</f>
        <v>72</v>
      </c>
      <c r="E3" s="3" t="n">
        <f aca="false">IFERROR(INDEX(brioHR!$N$2:$N$126,MATCH(C3,brioHR!$T$2:$T$126,0)),"Missing")</f>
        <v>72</v>
      </c>
      <c r="F3" s="3" t="n">
        <f aca="false">IF(ISNUMBER(E3),E3-D3,"Missing")</f>
        <v>0</v>
      </c>
      <c r="G3" s="2" t="str">
        <f aca="false">IF(ISNUMBER(F3),IF(F3=0,"OK","Different"),"Missing")</f>
        <v>OK</v>
      </c>
    </row>
    <row r="4" customFormat="false" ht="15" hidden="false" customHeight="false" outlineLevel="0" collapsed="false">
      <c r="A4" s="2" t="str">
        <f aca="false">'History totals'!A4</f>
        <v>BT003</v>
      </c>
      <c r="B4" s="2" t="str">
        <f aca="false">'History totals'!B4</f>
        <v>Mileage</v>
      </c>
      <c r="C4" s="2" t="str">
        <f aca="false">'History totals'!C4</f>
        <v>BT003|Mileage</v>
      </c>
      <c r="D4" s="3" t="n">
        <f aca="false">'History totals'!D4</f>
        <v>324</v>
      </c>
      <c r="E4" s="3" t="n">
        <f aca="false">IFERROR(INDEX(brioHR!$N$2:$N$126,MATCH(C4,brioHR!$T$2:$T$126,0)),"Missing")</f>
        <v>324</v>
      </c>
      <c r="F4" s="3" t="n">
        <f aca="false">IF(ISNUMBER(E4),E4-D4,"Missing")</f>
        <v>0</v>
      </c>
      <c r="G4" s="2" t="str">
        <f aca="false">IF(ISNUMBER(F4),IF(F4=0,"OK","Different"),"Missing")</f>
        <v>OK</v>
      </c>
    </row>
    <row r="5" customFormat="false" ht="15" hidden="false" customHeight="false" outlineLevel="0" collapsed="false">
      <c r="A5" s="2" t="str">
        <f aca="false">'History totals'!A5</f>
        <v>BT003</v>
      </c>
      <c r="B5" s="2" t="str">
        <f aca="false">'History totals'!B5</f>
        <v>Phone</v>
      </c>
      <c r="C5" s="2" t="str">
        <f aca="false">'History totals'!C5</f>
        <v>BT003|Phone</v>
      </c>
      <c r="D5" s="3" t="n">
        <f aca="false">'History totals'!D5</f>
        <v>326</v>
      </c>
      <c r="E5" s="3" t="n">
        <f aca="false">IFERROR(INDEX(brioHR!$N$2:$N$126,MATCH(C5,brioHR!$T$2:$T$126,0)),"Missing")</f>
        <v>326</v>
      </c>
      <c r="F5" s="3" t="n">
        <f aca="false">IF(ISNUMBER(E5),E5-D5,"Missing")</f>
        <v>0</v>
      </c>
      <c r="G5" s="2" t="str">
        <f aca="false">IF(ISNUMBER(F5),IF(F5=0,"OK","Different"),"Missing")</f>
        <v>OK</v>
      </c>
    </row>
    <row r="6" customFormat="false" ht="15" hidden="false" customHeight="false" outlineLevel="0" collapsed="false">
      <c r="A6" s="2" t="str">
        <f aca="false">'History totals'!A6</f>
        <v>BT004</v>
      </c>
      <c r="B6" s="2" t="str">
        <f aca="false">'History totals'!B6</f>
        <v>Medical</v>
      </c>
      <c r="C6" s="2" t="str">
        <f aca="false">'History totals'!C6</f>
        <v>BT004|Medical</v>
      </c>
      <c r="D6" s="3" t="n">
        <f aca="false">'History totals'!D6</f>
        <v>45</v>
      </c>
      <c r="E6" s="3" t="n">
        <f aca="false">IFERROR(INDEX(brioHR!$N$2:$N$126,MATCH(C6,brioHR!$T$2:$T$126,0)),"Missing")</f>
        <v>45</v>
      </c>
      <c r="F6" s="3" t="n">
        <f aca="false">IF(ISNUMBER(E6),E6-D6,"Missing")</f>
        <v>0</v>
      </c>
      <c r="G6" s="2" t="str">
        <f aca="false">IF(ISNUMBER(F6),IF(F6=0,"OK","Different"),"Missing")</f>
        <v>OK</v>
      </c>
    </row>
    <row r="7" customFormat="false" ht="15" hidden="false" customHeight="false" outlineLevel="0" collapsed="false">
      <c r="A7" s="2" t="str">
        <f aca="false">'History totals'!A7</f>
        <v>BT005</v>
      </c>
      <c r="B7" s="2" t="str">
        <f aca="false">'History totals'!B7</f>
        <v>Medical</v>
      </c>
      <c r="C7" s="2" t="str">
        <f aca="false">'History totals'!C7</f>
        <v>BT005|Medical</v>
      </c>
      <c r="D7" s="3" t="n">
        <f aca="false">'History totals'!D7</f>
        <v>175</v>
      </c>
      <c r="E7" s="3" t="n">
        <f aca="false">IFERROR(INDEX(brioHR!$N$2:$N$126,MATCH(C7,brioHR!$T$2:$T$126,0)),"Missing")</f>
        <v>175</v>
      </c>
      <c r="F7" s="3" t="n">
        <f aca="false">IF(ISNUMBER(E7),E7-D7,"Missing")</f>
        <v>0</v>
      </c>
      <c r="G7" s="2" t="str">
        <f aca="false">IF(ISNUMBER(F7),IF(F7=0,"OK","Different"),"Missing")</f>
        <v>OK</v>
      </c>
    </row>
    <row r="8" customFormat="false" ht="15" hidden="false" customHeight="false" outlineLevel="0" collapsed="false">
      <c r="A8" s="2" t="str">
        <f aca="false">'History totals'!A8</f>
        <v>BT005</v>
      </c>
      <c r="B8" s="2" t="str">
        <f aca="false">'History totals'!B8</f>
        <v>Medical Claim</v>
      </c>
      <c r="C8" s="2" t="str">
        <f aca="false">'History totals'!C8</f>
        <v>BT005|Medical Claim</v>
      </c>
      <c r="D8" s="3" t="n">
        <f aca="false">'History totals'!D8</f>
        <v>240</v>
      </c>
      <c r="E8" s="3" t="str">
        <f aca="false">IFERROR(INDEX(brioHR!$N$2:$N$126,MATCH(C8,brioHR!$T$2:$T$126,0)),"Missing")</f>
        <v>Missing</v>
      </c>
      <c r="F8" s="3" t="str">
        <f aca="false">IF(ISNUMBER(E8),E8-D8,"Missing")</f>
        <v>Missing</v>
      </c>
      <c r="G8" s="2" t="str">
        <f aca="false">IF(ISNUMBER(F8),IF(F8=0,"OK","Different"),"Missing")</f>
        <v>Missing</v>
      </c>
    </row>
    <row r="9" customFormat="false" ht="15" hidden="false" customHeight="false" outlineLevel="0" collapsed="false">
      <c r="A9" s="2" t="str">
        <f aca="false">'History totals'!A9</f>
        <v>BT006</v>
      </c>
      <c r="B9" s="2" t="str">
        <f aca="false">'History totals'!B9</f>
        <v>Medical</v>
      </c>
      <c r="C9" s="2" t="str">
        <f aca="false">'History totals'!C9</f>
        <v>BT006|Medical</v>
      </c>
      <c r="D9" s="3" t="n">
        <f aca="false">'History totals'!D9</f>
        <v>140</v>
      </c>
      <c r="E9" s="3" t="n">
        <f aca="false">IFERROR(INDEX(brioHR!$N$2:$N$126,MATCH(C9,brioHR!$T$2:$T$126,0)),"Missing")</f>
        <v>140</v>
      </c>
      <c r="F9" s="3" t="n">
        <f aca="false">IF(ISNUMBER(E9),E9-D9,"Missing")</f>
        <v>0</v>
      </c>
      <c r="G9" s="2" t="str">
        <f aca="false">IF(ISNUMBER(F9),IF(F9=0,"OK","Different"),"Missing")</f>
        <v>OK</v>
      </c>
    </row>
    <row r="10" customFormat="false" ht="15" hidden="false" customHeight="false" outlineLevel="0" collapsed="false">
      <c r="A10" s="2" t="str">
        <f aca="false">'History totals'!A10</f>
        <v>BT007</v>
      </c>
      <c r="B10" s="2" t="str">
        <f aca="false">'History totals'!B10</f>
        <v>Mileage</v>
      </c>
      <c r="C10" s="2" t="str">
        <f aca="false">'History totals'!C10</f>
        <v>BT007|Mileage</v>
      </c>
      <c r="D10" s="3" t="n">
        <f aca="false">'History totals'!D10</f>
        <v>570</v>
      </c>
      <c r="E10" s="3" t="n">
        <f aca="false">IFERROR(INDEX(brioHR!$N$2:$N$126,MATCH(C10,brioHR!$T$2:$T$126,0)),"Missing")</f>
        <v>570</v>
      </c>
      <c r="F10" s="3" t="n">
        <f aca="false">IF(ISNUMBER(E10),E10-D10,"Missing")</f>
        <v>0</v>
      </c>
      <c r="G10" s="2" t="str">
        <f aca="false">IF(ISNUMBER(F10),IF(F10=0,"OK","Different"),"Missing")</f>
        <v>OK</v>
      </c>
    </row>
    <row r="11" customFormat="false" ht="15" hidden="false" customHeight="false" outlineLevel="0" collapsed="false">
      <c r="A11" s="2" t="str">
        <f aca="false">'History totals'!A11</f>
        <v>BT007</v>
      </c>
      <c r="B11" s="2" t="str">
        <f aca="false">'History totals'!B11</f>
        <v>Medical</v>
      </c>
      <c r="C11" s="2" t="str">
        <f aca="false">'History totals'!C11</f>
        <v>BT007|Medical</v>
      </c>
      <c r="D11" s="3" t="n">
        <f aca="false">'History totals'!D11</f>
        <v>60</v>
      </c>
      <c r="E11" s="3" t="n">
        <f aca="false">IFERROR(INDEX(brioHR!$N$2:$N$126,MATCH(C11,brioHR!$T$2:$T$126,0)),"Missing")</f>
        <v>60</v>
      </c>
      <c r="F11" s="3" t="n">
        <f aca="false">IF(ISNUMBER(E11),E11-D11,"Missing")</f>
        <v>0</v>
      </c>
      <c r="G11" s="2" t="str">
        <f aca="false">IF(ISNUMBER(F11),IF(F11=0,"OK","Different"),"Missing")</f>
        <v>OK</v>
      </c>
    </row>
    <row r="12" customFormat="false" ht="15" hidden="false" customHeight="false" outlineLevel="0" collapsed="false">
      <c r="A12" s="2" t="str">
        <f aca="false">'History totals'!A12</f>
        <v>BT008</v>
      </c>
      <c r="B12" s="2" t="str">
        <f aca="false">'History totals'!B12</f>
        <v>Medical</v>
      </c>
      <c r="C12" s="2" t="str">
        <f aca="false">'History totals'!C12</f>
        <v>BT008|Medical</v>
      </c>
      <c r="D12" s="3" t="n">
        <f aca="false">'History totals'!D12</f>
        <v>215</v>
      </c>
      <c r="E12" s="3" t="n">
        <f aca="false">IFERROR(INDEX(brioHR!$N$2:$N$126,MATCH(C12,brioHR!$T$2:$T$126,0)),"Missing")</f>
        <v>215</v>
      </c>
      <c r="F12" s="3" t="n">
        <f aca="false">IF(ISNUMBER(E12),E12-D12,"Missing")</f>
        <v>0</v>
      </c>
      <c r="G12" s="2" t="str">
        <f aca="false">IF(ISNUMBER(F12),IF(F12=0,"OK","Different"),"Missing")</f>
        <v>OK</v>
      </c>
    </row>
    <row r="13" customFormat="false" ht="15" hidden="false" customHeight="false" outlineLevel="0" collapsed="false">
      <c r="A13" s="2" t="str">
        <f aca="false">'History totals'!A13</f>
        <v>BT008</v>
      </c>
      <c r="B13" s="2" t="str">
        <f aca="false">'History totals'!B13</f>
        <v>Mileage</v>
      </c>
      <c r="C13" s="2" t="str">
        <f aca="false">'History totals'!C13</f>
        <v>BT008|Mileage</v>
      </c>
      <c r="D13" s="3" t="n">
        <f aca="false">'History totals'!D13</f>
        <v>570</v>
      </c>
      <c r="E13" s="3" t="n">
        <f aca="false">IFERROR(INDEX(brioHR!$N$2:$N$126,MATCH(C13,brioHR!$T$2:$T$126,0)),"Missing")</f>
        <v>570</v>
      </c>
      <c r="F13" s="3" t="n">
        <f aca="false">IF(ISNUMBER(E13),E13-D13,"Missing")</f>
        <v>0</v>
      </c>
      <c r="G13" s="2" t="str">
        <f aca="false">IF(ISNUMBER(F13),IF(F13=0,"OK","Different"),"Missing")</f>
        <v>OK</v>
      </c>
    </row>
    <row r="14" customFormat="false" ht="15" hidden="false" customHeight="false" outlineLevel="0" collapsed="false">
      <c r="A14" s="2" t="str">
        <f aca="false">'History totals'!A14</f>
        <v>BT008</v>
      </c>
      <c r="B14" s="2" t="str">
        <f aca="false">'History totals'!B14</f>
        <v>Phone</v>
      </c>
      <c r="C14" s="2" t="str">
        <f aca="false">'History totals'!C14</f>
        <v>BT008|Phone</v>
      </c>
      <c r="D14" s="3" t="n">
        <f aca="false">'History totals'!D14</f>
        <v>358</v>
      </c>
      <c r="E14" s="3" t="n">
        <f aca="false">IFERROR(INDEX(brioHR!$N$2:$N$126,MATCH(C14,brioHR!$T$2:$T$126,0)),"Missing")</f>
        <v>358</v>
      </c>
      <c r="F14" s="3" t="n">
        <f aca="false">IF(ISNUMBER(E14),E14-D14,"Missing")</f>
        <v>0</v>
      </c>
      <c r="G14" s="2" t="str">
        <f aca="false">IF(ISNUMBER(F14),IF(F14=0,"OK","Different"),"Missing")</f>
        <v>OK</v>
      </c>
    </row>
    <row r="15" customFormat="false" ht="15" hidden="false" customHeight="false" outlineLevel="0" collapsed="false">
      <c r="A15" s="2" t="str">
        <f aca="false">'History totals'!A15</f>
        <v>BT009</v>
      </c>
      <c r="B15" s="2" t="str">
        <f aca="false">'History totals'!B15</f>
        <v>Medical</v>
      </c>
      <c r="C15" s="2" t="str">
        <f aca="false">'History totals'!C15</f>
        <v>BT009|Medical</v>
      </c>
      <c r="D15" s="3" t="n">
        <f aca="false">'History totals'!D15</f>
        <v>220</v>
      </c>
      <c r="E15" s="3" t="n">
        <f aca="false">IFERROR(INDEX(brioHR!$N$2:$N$126,MATCH(C15,brioHR!$T$2:$T$126,0)),"Missing")</f>
        <v>220</v>
      </c>
      <c r="F15" s="3" t="n">
        <f aca="false">IF(ISNUMBER(E15),E15-D15,"Missing")</f>
        <v>0</v>
      </c>
      <c r="G15" s="2" t="str">
        <f aca="false">IF(ISNUMBER(F15),IF(F15=0,"OK","Different"),"Missing")</f>
        <v>OK</v>
      </c>
    </row>
    <row r="16" customFormat="false" ht="15" hidden="false" customHeight="false" outlineLevel="0" collapsed="false">
      <c r="A16" s="2" t="str">
        <f aca="false">'History totals'!A16</f>
        <v>BT011</v>
      </c>
      <c r="B16" s="2" t="str">
        <f aca="false">'History totals'!B16</f>
        <v>Medical Claim</v>
      </c>
      <c r="C16" s="2" t="str">
        <f aca="false">'History totals'!C16</f>
        <v>BT011|Medical Claim</v>
      </c>
      <c r="D16" s="3" t="n">
        <f aca="false">'History totals'!D16</f>
        <v>220</v>
      </c>
      <c r="E16" s="3" t="str">
        <f aca="false">IFERROR(INDEX(brioHR!$N$2:$N$126,MATCH(C16,brioHR!$T$2:$T$126,0)),"Missing")</f>
        <v>Missing</v>
      </c>
      <c r="F16" s="3" t="str">
        <f aca="false">IF(ISNUMBER(E16),E16-D16,"Missing")</f>
        <v>Missing</v>
      </c>
      <c r="G16" s="2" t="str">
        <f aca="false">IF(ISNUMBER(F16),IF(F16=0,"OK","Different"),"Missing")</f>
        <v>Missing</v>
      </c>
    </row>
    <row r="17" customFormat="false" ht="15" hidden="false" customHeight="false" outlineLevel="0" collapsed="false">
      <c r="A17" s="2" t="str">
        <f aca="false">'History totals'!A17</f>
        <v>BT012</v>
      </c>
      <c r="B17" s="2" t="str">
        <f aca="false">'History totals'!B17</f>
        <v>Medical</v>
      </c>
      <c r="C17" s="2" t="str">
        <f aca="false">'History totals'!C17</f>
        <v>BT012|Medical</v>
      </c>
      <c r="D17" s="3" t="n">
        <f aca="false">'History totals'!D17</f>
        <v>570</v>
      </c>
      <c r="E17" s="3" t="n">
        <f aca="false">IFERROR(INDEX(brioHR!$N$2:$N$126,MATCH(C17,brioHR!$T$2:$T$126,0)),"Missing")</f>
        <v>390</v>
      </c>
      <c r="F17" s="3" t="n">
        <f aca="false">IF(ISNUMBER(E17),E17-D17,"Missing")</f>
        <v>-180</v>
      </c>
      <c r="G17" s="2" t="str">
        <f aca="false">IF(ISNUMBER(F17),IF(F17=0,"OK","Different"),"Missing")</f>
        <v>Different</v>
      </c>
    </row>
    <row r="18" customFormat="false" ht="15" hidden="false" customHeight="false" outlineLevel="0" collapsed="false">
      <c r="A18" s="2" t="str">
        <f aca="false">'History totals'!A18</f>
        <v>BT012</v>
      </c>
      <c r="B18" s="2" t="str">
        <f aca="false">'History totals'!B18</f>
        <v>Mileage</v>
      </c>
      <c r="C18" s="2" t="str">
        <f aca="false">'History totals'!C18</f>
        <v>BT012|Mileage</v>
      </c>
      <c r="D18" s="3" t="n">
        <f aca="false">'History totals'!D18</f>
        <v>216</v>
      </c>
      <c r="E18" s="3" t="n">
        <f aca="false">IFERROR(INDEX(brioHR!$N$2:$N$126,MATCH(C18,brioHR!$T$2:$T$126,0)),"Missing")</f>
        <v>216</v>
      </c>
      <c r="F18" s="3" t="n">
        <f aca="false">IF(ISNUMBER(E18),E18-D18,"Missing")</f>
        <v>0</v>
      </c>
      <c r="G18" s="2" t="str">
        <f aca="false">IF(ISNUMBER(F18),IF(F18=0,"OK","Different"),"Missing")</f>
        <v>OK</v>
      </c>
    </row>
    <row r="19" customFormat="false" ht="15" hidden="false" customHeight="false" outlineLevel="0" collapsed="false">
      <c r="A19" s="2" t="str">
        <f aca="false">'History totals'!A19</f>
        <v>BT013</v>
      </c>
      <c r="B19" s="2" t="str">
        <f aca="false">'History totals'!B19</f>
        <v>Mileage</v>
      </c>
      <c r="C19" s="2" t="str">
        <f aca="false">'History totals'!C19</f>
        <v>BT013|Mileage</v>
      </c>
      <c r="D19" s="3" t="n">
        <f aca="false">'History totals'!D19</f>
        <v>246</v>
      </c>
      <c r="E19" s="3" t="n">
        <f aca="false">IFERROR(INDEX(brioHR!$N$2:$N$126,MATCH(C19,brioHR!$T$2:$T$126,0)),"Missing")</f>
        <v>246</v>
      </c>
      <c r="F19" s="3" t="n">
        <f aca="false">IF(ISNUMBER(E19),E19-D19,"Missing")</f>
        <v>0</v>
      </c>
      <c r="G19" s="2" t="str">
        <f aca="false">IF(ISNUMBER(F19),IF(F19=0,"OK","Different"),"Missing")</f>
        <v>OK</v>
      </c>
    </row>
    <row r="20" customFormat="false" ht="15" hidden="false" customHeight="false" outlineLevel="0" collapsed="false">
      <c r="A20" s="2" t="str">
        <f aca="false">'History totals'!A20</f>
        <v>BT014</v>
      </c>
      <c r="B20" s="2" t="str">
        <f aca="false">'History totals'!B20</f>
        <v>Mileage</v>
      </c>
      <c r="C20" s="2" t="str">
        <f aca="false">'History totals'!C20</f>
        <v>BT014|Mileage</v>
      </c>
      <c r="D20" s="3" t="n">
        <f aca="false">'History totals'!D20</f>
        <v>288</v>
      </c>
      <c r="E20" s="3" t="n">
        <f aca="false">IFERROR(INDEX(brioHR!$N$2:$N$126,MATCH(C20,brioHR!$T$2:$T$126,0)),"Missing")</f>
        <v>288</v>
      </c>
      <c r="F20" s="3" t="n">
        <f aca="false">IF(ISNUMBER(E20),E20-D20,"Missing")</f>
        <v>0</v>
      </c>
      <c r="G20" s="2" t="str">
        <f aca="false">IF(ISNUMBER(F20),IF(F20=0,"OK","Different"),"Missing")</f>
        <v>OK</v>
      </c>
    </row>
    <row r="21" customFormat="false" ht="15" hidden="false" customHeight="false" outlineLevel="0" collapsed="false">
      <c r="A21" s="2" t="str">
        <f aca="false">'History totals'!A21</f>
        <v>BT014</v>
      </c>
      <c r="B21" s="2" t="str">
        <f aca="false">'History totals'!B21</f>
        <v>Medical</v>
      </c>
      <c r="C21" s="2" t="str">
        <f aca="false">'History totals'!C21</f>
        <v>BT014|Medical</v>
      </c>
      <c r="D21" s="3" t="n">
        <f aca="false">'History totals'!D21</f>
        <v>225</v>
      </c>
      <c r="E21" s="3" t="n">
        <f aca="false">IFERROR(INDEX(brioHR!$N$2:$N$126,MATCH(C21,brioHR!$T$2:$T$126,0)),"Missing")</f>
        <v>225</v>
      </c>
      <c r="F21" s="3" t="n">
        <f aca="false">IF(ISNUMBER(E21),E21-D21,"Missing")</f>
        <v>0</v>
      </c>
      <c r="G21" s="2" t="str">
        <f aca="false">IF(ISNUMBER(F21),IF(F21=0,"OK","Different"),"Missing")</f>
        <v>OK</v>
      </c>
    </row>
    <row r="22" customFormat="false" ht="15" hidden="false" customHeight="false" outlineLevel="0" collapsed="false">
      <c r="A22" s="2" t="str">
        <f aca="false">'History totals'!A22</f>
        <v>BT014</v>
      </c>
      <c r="B22" s="2" t="str">
        <f aca="false">'History totals'!B22</f>
        <v>Phone</v>
      </c>
      <c r="C22" s="2" t="str">
        <f aca="false">'History totals'!C22</f>
        <v>BT014|Phone</v>
      </c>
      <c r="D22" s="3" t="n">
        <f aca="false">'History totals'!D22</f>
        <v>375</v>
      </c>
      <c r="E22" s="3" t="n">
        <f aca="false">IFERROR(INDEX(brioHR!$N$2:$N$126,MATCH(C22,brioHR!$T$2:$T$126,0)),"Missing")</f>
        <v>375</v>
      </c>
      <c r="F22" s="3" t="n">
        <f aca="false">IF(ISNUMBER(E22),E22-D22,"Missing")</f>
        <v>0</v>
      </c>
      <c r="G22" s="2" t="str">
        <f aca="false">IF(ISNUMBER(F22),IF(F22=0,"OK","Different"),"Missing")</f>
        <v>OK</v>
      </c>
    </row>
    <row r="23" customFormat="false" ht="15" hidden="false" customHeight="false" outlineLevel="0" collapsed="false">
      <c r="A23" s="2" t="str">
        <f aca="false">'History totals'!A23</f>
        <v>BT015</v>
      </c>
      <c r="B23" s="2" t="str">
        <f aca="false">'History totals'!B23</f>
        <v>Medical</v>
      </c>
      <c r="C23" s="2" t="str">
        <f aca="false">'History totals'!C23</f>
        <v>BT015|Medical</v>
      </c>
      <c r="D23" s="3" t="n">
        <f aca="false">'History totals'!D23</f>
        <v>440</v>
      </c>
      <c r="E23" s="3" t="n">
        <f aca="false">IFERROR(INDEX(brioHR!$N$2:$N$126,MATCH(C23,brioHR!$T$2:$T$126,0)),"Missing")</f>
        <v>440</v>
      </c>
      <c r="F23" s="3" t="n">
        <f aca="false">IF(ISNUMBER(E23),E23-D23,"Missing")</f>
        <v>0</v>
      </c>
      <c r="G23" s="2" t="str">
        <f aca="false">IF(ISNUMBER(F23),IF(F23=0,"OK","Different"),"Missing")</f>
        <v>OK</v>
      </c>
    </row>
    <row r="24" customFormat="false" ht="15" hidden="false" customHeight="false" outlineLevel="0" collapsed="false">
      <c r="A24" s="2" t="str">
        <f aca="false">'History totals'!A24</f>
        <v>BT016</v>
      </c>
      <c r="B24" s="2" t="str">
        <f aca="false">'History totals'!B24</f>
        <v>Medical</v>
      </c>
      <c r="C24" s="2" t="str">
        <f aca="false">'History totals'!C24</f>
        <v>BT016|Medical</v>
      </c>
      <c r="D24" s="3" t="n">
        <f aca="false">'History totals'!D24</f>
        <v>180</v>
      </c>
      <c r="E24" s="3" t="n">
        <f aca="false">IFERROR(INDEX(brioHR!$N$2:$N$126,MATCH(C24,brioHR!$T$2:$T$126,0)),"Missing")</f>
        <v>180</v>
      </c>
      <c r="F24" s="3" t="n">
        <f aca="false">IF(ISNUMBER(E24),E24-D24,"Missing")</f>
        <v>0</v>
      </c>
      <c r="G24" s="2" t="str">
        <f aca="false">IF(ISNUMBER(F24),IF(F24=0,"OK","Different"),"Missing")</f>
        <v>OK</v>
      </c>
    </row>
    <row r="25" customFormat="false" ht="15" hidden="false" customHeight="false" outlineLevel="0" collapsed="false">
      <c r="A25" s="2" t="str">
        <f aca="false">'History totals'!A25</f>
        <v>BT017</v>
      </c>
      <c r="B25" s="2" t="str">
        <f aca="false">'History totals'!B25</f>
        <v>Mileage</v>
      </c>
      <c r="C25" s="2" t="str">
        <f aca="false">'History totals'!C25</f>
        <v>BT017|Mileage</v>
      </c>
      <c r="D25" s="3" t="n">
        <f aca="false">'History totals'!D25</f>
        <v>180</v>
      </c>
      <c r="E25" s="3" t="n">
        <f aca="false">IFERROR(INDEX(brioHR!$N$2:$N$126,MATCH(C25,brioHR!$T$2:$T$126,0)),"Missing")</f>
        <v>180</v>
      </c>
      <c r="F25" s="3" t="n">
        <f aca="false">IF(ISNUMBER(E25),E25-D25,"Missing")</f>
        <v>0</v>
      </c>
      <c r="G25" s="2" t="str">
        <f aca="false">IF(ISNUMBER(F25),IF(F25=0,"OK","Different"),"Missing")</f>
        <v>OK</v>
      </c>
    </row>
    <row r="26" customFormat="false" ht="15" hidden="false" customHeight="false" outlineLevel="0" collapsed="false">
      <c r="A26" s="2" t="str">
        <f aca="false">'History totals'!A26</f>
        <v>BT017</v>
      </c>
      <c r="B26" s="2" t="str">
        <f aca="false">'History totals'!B26</f>
        <v>Medical</v>
      </c>
      <c r="C26" s="2" t="str">
        <f aca="false">'History totals'!C26</f>
        <v>BT017|Medical</v>
      </c>
      <c r="D26" s="3" t="n">
        <f aca="false">'History totals'!D26</f>
        <v>150</v>
      </c>
      <c r="E26" s="3" t="n">
        <f aca="false">IFERROR(INDEX(brioHR!$N$2:$N$126,MATCH(C26,brioHR!$T$2:$T$126,0)),"Missing")</f>
        <v>150</v>
      </c>
      <c r="F26" s="3" t="n">
        <f aca="false">IF(ISNUMBER(E26),E26-D26,"Missing")</f>
        <v>0</v>
      </c>
      <c r="G26" s="2" t="str">
        <f aca="false">IF(ISNUMBER(F26),IF(F26=0,"OK","Different"),"Missing")</f>
        <v>OK</v>
      </c>
    </row>
    <row r="27" customFormat="false" ht="15" hidden="false" customHeight="false" outlineLevel="0" collapsed="false">
      <c r="A27" s="2" t="str">
        <f aca="false">'History totals'!A27</f>
        <v>BT017</v>
      </c>
      <c r="B27" s="2" t="str">
        <f aca="false">'History totals'!B27</f>
        <v>Medical Claim</v>
      </c>
      <c r="C27" s="2" t="str">
        <f aca="false">'History totals'!C27</f>
        <v>BT017|Medical Claim</v>
      </c>
      <c r="D27" s="3" t="n">
        <f aca="false">'History totals'!D27</f>
        <v>120</v>
      </c>
      <c r="E27" s="3" t="str">
        <f aca="false">IFERROR(INDEX(brioHR!$N$2:$N$126,MATCH(C27,brioHR!$T$2:$T$126,0)),"Missing")</f>
        <v>Missing</v>
      </c>
      <c r="F27" s="3" t="str">
        <f aca="false">IF(ISNUMBER(E27),E27-D27,"Missing")</f>
        <v>Missing</v>
      </c>
      <c r="G27" s="2" t="str">
        <f aca="false">IF(ISNUMBER(F27),IF(F27=0,"OK","Different"),"Missing")</f>
        <v>Missing</v>
      </c>
    </row>
    <row r="28" customFormat="false" ht="15" hidden="false" customHeight="false" outlineLevel="0" collapsed="false">
      <c r="A28" s="2" t="str">
        <f aca="false">'History totals'!A28</f>
        <v>BT018</v>
      </c>
      <c r="B28" s="2" t="str">
        <f aca="false">'History totals'!B28</f>
        <v>Medical</v>
      </c>
      <c r="C28" s="2" t="str">
        <f aca="false">'History totals'!C28</f>
        <v>BT018|Medical</v>
      </c>
      <c r="D28" s="3" t="n">
        <f aca="false">'History totals'!D28</f>
        <v>220</v>
      </c>
      <c r="E28" s="3" t="n">
        <f aca="false">IFERROR(INDEX(brioHR!$N$2:$N$126,MATCH(C28,brioHR!$T$2:$T$126,0)),"Missing")</f>
        <v>220</v>
      </c>
      <c r="F28" s="3" t="n">
        <f aca="false">IF(ISNUMBER(E28),E28-D28,"Missing")</f>
        <v>0</v>
      </c>
      <c r="G28" s="2" t="str">
        <f aca="false">IF(ISNUMBER(F28),IF(F28=0,"OK","Different"),"Missing")</f>
        <v>OK</v>
      </c>
    </row>
    <row r="29" customFormat="false" ht="15" hidden="false" customHeight="false" outlineLevel="0" collapsed="false">
      <c r="A29" s="2" t="str">
        <f aca="false">'History totals'!A29</f>
        <v>BT018</v>
      </c>
      <c r="B29" s="2" t="str">
        <f aca="false">'History totals'!B29</f>
        <v>Mileage</v>
      </c>
      <c r="C29" s="2" t="str">
        <f aca="false">'History totals'!C29</f>
        <v>BT018|Mileage</v>
      </c>
      <c r="D29" s="3" t="n">
        <f aca="false">'History totals'!D29</f>
        <v>144</v>
      </c>
      <c r="E29" s="3" t="n">
        <f aca="false">IFERROR(INDEX(brioHR!$N$2:$N$126,MATCH(C29,brioHR!$T$2:$T$126,0)),"Missing")</f>
        <v>144</v>
      </c>
      <c r="F29" s="3" t="n">
        <f aca="false">IF(ISNUMBER(E29),E29-D29,"Missing")</f>
        <v>0</v>
      </c>
      <c r="G29" s="2" t="str">
        <f aca="false">IF(ISNUMBER(F29),IF(F29=0,"OK","Different"),"Missing")</f>
        <v>OK</v>
      </c>
    </row>
    <row r="30" customFormat="false" ht="15" hidden="false" customHeight="false" outlineLevel="0" collapsed="false">
      <c r="A30" s="2" t="str">
        <f aca="false">'History totals'!A30</f>
        <v>BT019</v>
      </c>
      <c r="B30" s="2" t="str">
        <f aca="false">'History totals'!B30</f>
        <v>Mileage</v>
      </c>
      <c r="C30" s="2" t="str">
        <f aca="false">'History totals'!C30</f>
        <v>BT019|Mileage</v>
      </c>
      <c r="D30" s="3" t="n">
        <f aca="false">'History totals'!D30</f>
        <v>606</v>
      </c>
      <c r="E30" s="3" t="n">
        <f aca="false">IFERROR(INDEX(brioHR!$N$2:$N$126,MATCH(C30,brioHR!$T$2:$T$126,0)),"Missing")</f>
        <v>606</v>
      </c>
      <c r="F30" s="3" t="n">
        <f aca="false">IF(ISNUMBER(E30),E30-D30,"Missing")</f>
        <v>0</v>
      </c>
      <c r="G30" s="2" t="str">
        <f aca="false">IF(ISNUMBER(F30),IF(F30=0,"OK","Different"),"Missing")</f>
        <v>OK</v>
      </c>
    </row>
    <row r="31" customFormat="false" ht="15" hidden="false" customHeight="false" outlineLevel="0" collapsed="false">
      <c r="A31" s="2" t="str">
        <f aca="false">'History totals'!A31</f>
        <v>BT019</v>
      </c>
      <c r="B31" s="2" t="str">
        <f aca="false">'History totals'!B31</f>
        <v>Medical</v>
      </c>
      <c r="C31" s="2" t="str">
        <f aca="false">'History totals'!C31</f>
        <v>BT019|Medical</v>
      </c>
      <c r="D31" s="3" t="n">
        <f aca="false">'History totals'!D31</f>
        <v>150</v>
      </c>
      <c r="E31" s="3" t="n">
        <f aca="false">IFERROR(INDEX(brioHR!$N$2:$N$126,MATCH(C31,brioHR!$T$2:$T$126,0)),"Missing")</f>
        <v>150</v>
      </c>
      <c r="F31" s="3" t="n">
        <f aca="false">IF(ISNUMBER(E31),E31-D31,"Missing")</f>
        <v>0</v>
      </c>
      <c r="G31" s="2" t="str">
        <f aca="false">IF(ISNUMBER(F31),IF(F31=0,"OK","Different"),"Missing")</f>
        <v>OK</v>
      </c>
    </row>
    <row r="32" customFormat="false" ht="15" hidden="false" customHeight="false" outlineLevel="0" collapsed="false">
      <c r="A32" s="2" t="str">
        <f aca="false">'History totals'!A32</f>
        <v>BT019</v>
      </c>
      <c r="B32" s="2" t="str">
        <f aca="false">'History totals'!B32</f>
        <v>Phone</v>
      </c>
      <c r="C32" s="2" t="str">
        <f aca="false">'History totals'!C32</f>
        <v>BT019|Phone</v>
      </c>
      <c r="D32" s="3" t="n">
        <f aca="false">'History totals'!D32</f>
        <v>388</v>
      </c>
      <c r="E32" s="3" t="n">
        <f aca="false">IFERROR(INDEX(brioHR!$N$2:$N$126,MATCH(C32,brioHR!$T$2:$T$126,0)),"Missing")</f>
        <v>388</v>
      </c>
      <c r="F32" s="3" t="n">
        <f aca="false">IF(ISNUMBER(E32),E32-D32,"Missing")</f>
        <v>0</v>
      </c>
      <c r="G32" s="2" t="str">
        <f aca="false">IF(ISNUMBER(F32),IF(F32=0,"OK","Different"),"Missing")</f>
        <v>OK</v>
      </c>
    </row>
    <row r="33" customFormat="false" ht="15" hidden="false" customHeight="false" outlineLevel="0" collapsed="false">
      <c r="A33" s="2" t="str">
        <f aca="false">'History totals'!A33</f>
        <v>BT020</v>
      </c>
      <c r="B33" s="2" t="str">
        <f aca="false">'History totals'!B33</f>
        <v>Medical</v>
      </c>
      <c r="C33" s="2" t="str">
        <f aca="false">'History totals'!C33</f>
        <v>BT020|Medical</v>
      </c>
      <c r="D33" s="3" t="n">
        <f aca="false">'History totals'!D33</f>
        <v>315</v>
      </c>
      <c r="E33" s="3" t="n">
        <f aca="false">IFERROR(INDEX(brioHR!$N$2:$N$126,MATCH(C33,brioHR!$T$2:$T$126,0)),"Missing")</f>
        <v>315</v>
      </c>
      <c r="F33" s="3" t="n">
        <f aca="false">IF(ISNUMBER(E33),E33-D33,"Missing")</f>
        <v>0</v>
      </c>
      <c r="G33" s="2" t="str">
        <f aca="false">IF(ISNUMBER(F33),IF(F33=0,"OK","Different"),"Missing")</f>
        <v>OK</v>
      </c>
    </row>
    <row r="34" customFormat="false" ht="15" hidden="false" customHeight="false" outlineLevel="0" collapsed="false">
      <c r="A34" s="2" t="str">
        <f aca="false">'History totals'!A34</f>
        <v>BT022</v>
      </c>
      <c r="B34" s="2" t="str">
        <f aca="false">'History totals'!B34</f>
        <v>Phone</v>
      </c>
      <c r="C34" s="2" t="str">
        <f aca="false">'History totals'!C34</f>
        <v>BT022|Phone</v>
      </c>
      <c r="D34" s="3" t="n">
        <f aca="false">'History totals'!D34</f>
        <v>311</v>
      </c>
      <c r="E34" s="3" t="n">
        <f aca="false">IFERROR(INDEX(brioHR!$N$2:$N$126,MATCH(C34,brioHR!$T$2:$T$126,0)),"Missing")</f>
        <v>311</v>
      </c>
      <c r="F34" s="3" t="n">
        <f aca="false">IF(ISNUMBER(E34),E34-D34,"Missing")</f>
        <v>0</v>
      </c>
      <c r="G34" s="2" t="str">
        <f aca="false">IF(ISNUMBER(F34),IF(F34=0,"OK","Different"),"Missing")</f>
        <v>OK</v>
      </c>
    </row>
    <row r="35" customFormat="false" ht="15" hidden="false" customHeight="false" outlineLevel="0" collapsed="false">
      <c r="A35" s="2" t="str">
        <f aca="false">'History totals'!A35</f>
        <v>BT022</v>
      </c>
      <c r="B35" s="2" t="str">
        <f aca="false">'History totals'!B35</f>
        <v>Medical</v>
      </c>
      <c r="C35" s="2" t="str">
        <f aca="false">'History totals'!C35</f>
        <v>BT022|Medical</v>
      </c>
      <c r="D35" s="3" t="n">
        <f aca="false">'History totals'!D35</f>
        <v>45</v>
      </c>
      <c r="E35" s="3" t="n">
        <f aca="false">IFERROR(INDEX(brioHR!$N$2:$N$126,MATCH(C35,brioHR!$T$2:$T$126,0)),"Missing")</f>
        <v>45</v>
      </c>
      <c r="F35" s="3" t="n">
        <f aca="false">IF(ISNUMBER(E35),E35-D35,"Missing")</f>
        <v>0</v>
      </c>
      <c r="G35" s="2" t="str">
        <f aca="false">IF(ISNUMBER(F35),IF(F35=0,"OK","Different"),"Missing")</f>
        <v>OK</v>
      </c>
    </row>
    <row r="36" customFormat="false" ht="15" hidden="false" customHeight="false" outlineLevel="0" collapsed="false">
      <c r="A36" s="2" t="str">
        <f aca="false">'History totals'!A36</f>
        <v>BT022</v>
      </c>
      <c r="B36" s="2" t="str">
        <f aca="false">'History totals'!B36</f>
        <v>Mileage</v>
      </c>
      <c r="C36" s="2" t="str">
        <f aca="false">'History totals'!C36</f>
        <v>BT022|Mileage</v>
      </c>
      <c r="D36" s="3" t="n">
        <f aca="false">'History totals'!D36</f>
        <v>108</v>
      </c>
      <c r="E36" s="3" t="n">
        <f aca="false">IFERROR(INDEX(brioHR!$N$2:$N$126,MATCH(C36,brioHR!$T$2:$T$126,0)),"Missing")</f>
        <v>108</v>
      </c>
      <c r="F36" s="3" t="n">
        <f aca="false">IF(ISNUMBER(E36),E36-D36,"Missing")</f>
        <v>0</v>
      </c>
      <c r="G36" s="2" t="str">
        <f aca="false">IF(ISNUMBER(F36),IF(F36=0,"OK","Different"),"Missing")</f>
        <v>OK</v>
      </c>
    </row>
    <row r="37" customFormat="false" ht="15" hidden="false" customHeight="false" outlineLevel="0" collapsed="false">
      <c r="A37" s="2" t="str">
        <f aca="false">'History totals'!A37</f>
        <v>BT023</v>
      </c>
      <c r="B37" s="2" t="str">
        <f aca="false">'History totals'!B37</f>
        <v>Mileage</v>
      </c>
      <c r="C37" s="2" t="str">
        <f aca="false">'History totals'!C37</f>
        <v>BT023|Mileage</v>
      </c>
      <c r="D37" s="3" t="n">
        <f aca="false">'History totals'!D37</f>
        <v>180</v>
      </c>
      <c r="E37" s="3" t="n">
        <f aca="false">IFERROR(INDEX(brioHR!$N$2:$N$126,MATCH(C37,brioHR!$T$2:$T$126,0)),"Missing")</f>
        <v>180</v>
      </c>
      <c r="F37" s="3" t="n">
        <f aca="false">IF(ISNUMBER(E37),E37-D37,"Missing")</f>
        <v>0</v>
      </c>
      <c r="G37" s="2" t="str">
        <f aca="false">IF(ISNUMBER(F37),IF(F37=0,"OK","Different"),"Missing")</f>
        <v>OK</v>
      </c>
    </row>
    <row r="38" customFormat="false" ht="15" hidden="false" customHeight="false" outlineLevel="0" collapsed="false">
      <c r="A38" s="2" t="str">
        <f aca="false">'History totals'!A38</f>
        <v>BT024</v>
      </c>
      <c r="B38" s="2" t="str">
        <f aca="false">'History totals'!B38</f>
        <v>Mileage</v>
      </c>
      <c r="C38" s="2" t="str">
        <f aca="false">'History totals'!C38</f>
        <v>BT024|Mileage</v>
      </c>
      <c r="D38" s="3" t="n">
        <f aca="false">'History totals'!D38</f>
        <v>180</v>
      </c>
      <c r="E38" s="3" t="n">
        <f aca="false">IFERROR(INDEX(brioHR!$N$2:$N$126,MATCH(C38,brioHR!$T$2:$T$126,0)),"Missing")</f>
        <v>180</v>
      </c>
      <c r="F38" s="3" t="n">
        <f aca="false">IF(ISNUMBER(E38),E38-D38,"Missing")</f>
        <v>0</v>
      </c>
      <c r="G38" s="2" t="str">
        <f aca="false">IF(ISNUMBER(F38),IF(F38=0,"OK","Different"),"Missing")</f>
        <v>OK</v>
      </c>
    </row>
    <row r="39" customFormat="false" ht="15" hidden="false" customHeight="false" outlineLevel="0" collapsed="false">
      <c r="A39" s="2" t="str">
        <f aca="false">'History totals'!A39</f>
        <v>BT024</v>
      </c>
      <c r="B39" s="2" t="str">
        <f aca="false">'History totals'!B39</f>
        <v>Medical</v>
      </c>
      <c r="C39" s="2" t="str">
        <f aca="false">'History totals'!C39</f>
        <v>BT024|Medical</v>
      </c>
      <c r="D39" s="3" t="n">
        <f aca="false">'History totals'!D39</f>
        <v>150</v>
      </c>
      <c r="E39" s="3" t="n">
        <f aca="false">IFERROR(INDEX(brioHR!$N$2:$N$126,MATCH(C39,brioHR!$T$2:$T$126,0)),"Missing")</f>
        <v>150</v>
      </c>
      <c r="F39" s="3" t="n">
        <f aca="false">IF(ISNUMBER(E39),E39-D39,"Missing")</f>
        <v>0</v>
      </c>
      <c r="G39" s="2" t="str">
        <f aca="false">IF(ISNUMBER(F39),IF(F39=0,"OK","Different"),"Missing")</f>
        <v>OK</v>
      </c>
    </row>
    <row r="40" customFormat="false" ht="15" hidden="false" customHeight="false" outlineLevel="0" collapsed="false">
      <c r="A40" s="2" t="str">
        <f aca="false">'History totals'!A40</f>
        <v>BT024</v>
      </c>
      <c r="B40" s="2" t="str">
        <f aca="false">'History totals'!B40</f>
        <v>Phone</v>
      </c>
      <c r="C40" s="2" t="str">
        <f aca="false">'History totals'!C40</f>
        <v>BT024|Phone</v>
      </c>
      <c r="D40" s="3" t="n">
        <f aca="false">'History totals'!D40</f>
        <v>435</v>
      </c>
      <c r="E40" s="3" t="str">
        <f aca="false">IFERROR(INDEX(brioHR!$N$2:$N$126,MATCH(C40,brioHR!$T$2:$T$126,0)),"Missing")</f>
        <v>Missing</v>
      </c>
      <c r="F40" s="3" t="str">
        <f aca="false">IF(ISNUMBER(E40),E40-D40,"Missing")</f>
        <v>Missing</v>
      </c>
      <c r="G40" s="2" t="str">
        <f aca="false">IF(ISNUMBER(F40),IF(F40=0,"OK","Different"),"Missing")</f>
        <v>Missing</v>
      </c>
    </row>
    <row r="41" customFormat="false" ht="15" hidden="false" customHeight="false" outlineLevel="0" collapsed="false">
      <c r="A41" s="2" t="str">
        <f aca="false">'History totals'!A41</f>
        <v>BT026</v>
      </c>
      <c r="B41" s="2" t="str">
        <f aca="false">'History totals'!B41</f>
        <v>Medical</v>
      </c>
      <c r="C41" s="2" t="str">
        <f aca="false">'History totals'!C41</f>
        <v>BT026|Medical</v>
      </c>
      <c r="D41" s="3" t="n">
        <f aca="false">'History totals'!D41</f>
        <v>150</v>
      </c>
      <c r="E41" s="3" t="n">
        <f aca="false">IFERROR(INDEX(brioHR!$N$2:$N$126,MATCH(C41,brioHR!$T$2:$T$126,0)),"Missing")</f>
        <v>150</v>
      </c>
      <c r="F41" s="3" t="n">
        <f aca="false">IF(ISNUMBER(E41),E41-D41,"Missing")</f>
        <v>0</v>
      </c>
      <c r="G41" s="2" t="str">
        <f aca="false">IF(ISNUMBER(F41),IF(F41=0,"OK","Different"),"Missing")</f>
        <v>OK</v>
      </c>
    </row>
    <row r="42" customFormat="false" ht="15" hidden="false" customHeight="false" outlineLevel="0" collapsed="false">
      <c r="A42" s="2" t="str">
        <f aca="false">'History totals'!A42</f>
        <v>BT027</v>
      </c>
      <c r="B42" s="2" t="str">
        <f aca="false">'History totals'!B42</f>
        <v>Medical</v>
      </c>
      <c r="C42" s="2" t="str">
        <f aca="false">'History totals'!C42</f>
        <v>BT027|Medical</v>
      </c>
      <c r="D42" s="3" t="n">
        <f aca="false">'History totals'!D42</f>
        <v>325</v>
      </c>
      <c r="E42" s="3" t="n">
        <f aca="false">IFERROR(INDEX(brioHR!$N$2:$N$126,MATCH(C42,brioHR!$T$2:$T$126,0)),"Missing")</f>
        <v>0</v>
      </c>
      <c r="F42" s="3" t="n">
        <f aca="false">IF(ISNUMBER(E42),E42-D42,"Missing")</f>
        <v>-325</v>
      </c>
      <c r="G42" s="2" t="str">
        <f aca="false">IF(ISNUMBER(F42),IF(F42=0,"OK","Different"),"Missing")</f>
        <v>Different</v>
      </c>
    </row>
    <row r="43" customFormat="false" ht="15" hidden="false" customHeight="false" outlineLevel="0" collapsed="false">
      <c r="A43" s="2" t="str">
        <f aca="false">'History totals'!A43</f>
        <v>BT027</v>
      </c>
      <c r="B43" s="2" t="str">
        <f aca="false">'History totals'!B43</f>
        <v>Mileage</v>
      </c>
      <c r="C43" s="2" t="str">
        <f aca="false">'History totals'!C43</f>
        <v>BT027|Mileage</v>
      </c>
      <c r="D43" s="3" t="n">
        <f aca="false">'History totals'!D43</f>
        <v>246</v>
      </c>
      <c r="E43" s="3" t="n">
        <f aca="false">IFERROR(INDEX(brioHR!$N$2:$N$126,MATCH(C43,brioHR!$T$2:$T$126,0)),"Missing")</f>
        <v>0</v>
      </c>
      <c r="F43" s="3" t="n">
        <f aca="false">IF(ISNUMBER(E43),E43-D43,"Missing")</f>
        <v>-246</v>
      </c>
      <c r="G43" s="2" t="str">
        <f aca="false">IF(ISNUMBER(F43),IF(F43=0,"OK","Different"),"Missing")</f>
        <v>Different</v>
      </c>
    </row>
    <row r="44" customFormat="false" ht="15" hidden="false" customHeight="false" outlineLevel="0" collapsed="false">
      <c r="A44" s="2" t="str">
        <f aca="false">'History totals'!A44</f>
        <v>BT028</v>
      </c>
      <c r="B44" s="2" t="str">
        <f aca="false">'History totals'!B44</f>
        <v>Mileage</v>
      </c>
      <c r="C44" s="2" t="str">
        <f aca="false">'History totals'!C44</f>
        <v>BT028|Mileage</v>
      </c>
      <c r="D44" s="3" t="n">
        <f aca="false">'History totals'!D44</f>
        <v>462</v>
      </c>
      <c r="E44" s="3" t="n">
        <f aca="false">IFERROR(INDEX(brioHR!$N$2:$N$126,MATCH(C44,brioHR!$T$2:$T$126,0)),"Missing")</f>
        <v>462</v>
      </c>
      <c r="F44" s="3" t="n">
        <f aca="false">IF(ISNUMBER(E44),E44-D44,"Missing")</f>
        <v>0</v>
      </c>
      <c r="G44" s="2" t="str">
        <f aca="false">IF(ISNUMBER(F44),IF(F44=0,"OK","Different"),"Missing")</f>
        <v>OK</v>
      </c>
    </row>
    <row r="45" customFormat="false" ht="15" hidden="false" customHeight="false" outlineLevel="0" collapsed="false">
      <c r="A45" s="2" t="str">
        <f aca="false">'History totals'!A45</f>
        <v>BT028</v>
      </c>
      <c r="B45" s="2" t="str">
        <f aca="false">'History totals'!B45</f>
        <v>Medical</v>
      </c>
      <c r="C45" s="2" t="str">
        <f aca="false">'History totals'!C45</f>
        <v>BT028|Medical</v>
      </c>
      <c r="D45" s="3" t="n">
        <f aca="false">'History totals'!D45</f>
        <v>45</v>
      </c>
      <c r="E45" s="3" t="n">
        <f aca="false">IFERROR(INDEX(brioHR!$N$2:$N$126,MATCH(C45,brioHR!$T$2:$T$126,0)),"Missing")</f>
        <v>45</v>
      </c>
      <c r="F45" s="3" t="n">
        <f aca="false">IF(ISNUMBER(E45),E45-D45,"Missing")</f>
        <v>0</v>
      </c>
      <c r="G45" s="2" t="str">
        <f aca="false">IF(ISNUMBER(F45),IF(F45=0,"OK","Different"),"Missing")</f>
        <v>OK</v>
      </c>
    </row>
    <row r="46" customFormat="false" ht="15" hidden="false" customHeight="false" outlineLevel="0" collapsed="false">
      <c r="A46" s="2" t="str">
        <f aca="false">'History totals'!A46</f>
        <v>BT029</v>
      </c>
      <c r="B46" s="2" t="str">
        <f aca="false">'History totals'!B46</f>
        <v>Medical</v>
      </c>
      <c r="C46" s="2" t="str">
        <f aca="false">'History totals'!C46</f>
        <v>BT029|Medical</v>
      </c>
      <c r="D46" s="3" t="n">
        <f aca="false">'History totals'!D46</f>
        <v>95</v>
      </c>
      <c r="E46" s="3" t="n">
        <f aca="false">IFERROR(INDEX(brioHR!$N$2:$N$126,MATCH(C46,brioHR!$T$2:$T$126,0)),"Missing")</f>
        <v>95</v>
      </c>
      <c r="F46" s="3" t="n">
        <f aca="false">IF(ISNUMBER(E46),E46-D46,"Missing")</f>
        <v>0</v>
      </c>
      <c r="G46" s="2" t="str">
        <f aca="false">IF(ISNUMBER(F46),IF(F46=0,"OK","Different"),"Missing")</f>
        <v>OK</v>
      </c>
    </row>
    <row r="47" customFormat="false" ht="15" hidden="false" customHeight="false" outlineLevel="0" collapsed="false">
      <c r="A47" s="2" t="str">
        <f aca="false">'History totals'!A47</f>
        <v>BT030</v>
      </c>
      <c r="B47" s="2" t="str">
        <f aca="false">'History totals'!B47</f>
        <v>Medical</v>
      </c>
      <c r="C47" s="2" t="str">
        <f aca="false">'History totals'!C47</f>
        <v>BT030|Medical</v>
      </c>
      <c r="D47" s="3" t="n">
        <f aca="false">'History totals'!D47</f>
        <v>95</v>
      </c>
      <c r="E47" s="3" t="n">
        <f aca="false">IFERROR(INDEX(brioHR!$N$2:$N$126,MATCH(C47,brioHR!$T$2:$T$126,0)),"Missing")</f>
        <v>95</v>
      </c>
      <c r="F47" s="3" t="n">
        <f aca="false">IF(ISNUMBER(E47),E47-D47,"Missing")</f>
        <v>0</v>
      </c>
      <c r="G47" s="2" t="str">
        <f aca="false">IF(ISNUMBER(F47),IF(F47=0,"OK","Different"),"Missing")</f>
        <v>OK</v>
      </c>
    </row>
  </sheetData>
  <conditionalFormatting sqref="G2:G47">
    <cfRule type="expression" priority="2" aboveAverage="0" equalAverage="0" bottom="0" percent="0" rank="0" text="" dxfId="0">
      <formula>G2&lt;&gt;"OK"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5" min="4" style="0" width="13"/>
    <col collapsed="false" customWidth="true" hidden="false" outlineLevel="0" max="6" min="6" style="0" width="12"/>
    <col collapsed="false" customWidth="true" hidden="false" outlineLevel="0" max="7" min="7" style="0" width="60"/>
  </cols>
  <sheetData>
    <row r="1" customFormat="false" ht="15" hidden="false" customHeight="false" outlineLevel="0" collapsed="false">
      <c r="A1" s="1" t="s">
        <v>0</v>
      </c>
      <c r="B1" s="1" t="s">
        <v>66</v>
      </c>
      <c r="C1" s="1" t="s">
        <v>67</v>
      </c>
      <c r="D1" s="1" t="s">
        <v>56</v>
      </c>
      <c r="E1" s="1" t="s">
        <v>57</v>
      </c>
      <c r="F1" s="1" t="s">
        <v>58</v>
      </c>
      <c r="G1" s="1" t="s">
        <v>68</v>
      </c>
    </row>
    <row r="2" customFormat="false" ht="15" hidden="false" customHeight="false" outlineLevel="0" collapsed="false">
      <c r="A2" s="2" t="s">
        <v>12</v>
      </c>
      <c r="B2" s="2" t="s">
        <v>54</v>
      </c>
      <c r="C2" s="2" t="s">
        <v>69</v>
      </c>
      <c r="D2" s="2" t="n">
        <v>240</v>
      </c>
      <c r="E2" s="2" t="s">
        <v>70</v>
      </c>
      <c r="F2" s="2" t="s">
        <v>70</v>
      </c>
      <c r="G2" s="2" t="s">
        <v>71</v>
      </c>
    </row>
    <row r="3" customFormat="false" ht="15" hidden="false" customHeight="false" outlineLevel="0" collapsed="false">
      <c r="A3" s="2" t="s">
        <v>18</v>
      </c>
      <c r="B3" s="2" t="s">
        <v>54</v>
      </c>
      <c r="C3" s="2" t="s">
        <v>69</v>
      </c>
      <c r="D3" s="2" t="n">
        <v>220</v>
      </c>
      <c r="E3" s="2" t="s">
        <v>70</v>
      </c>
      <c r="F3" s="2" t="s">
        <v>70</v>
      </c>
      <c r="G3" s="2" t="s">
        <v>71</v>
      </c>
    </row>
    <row r="4" customFormat="false" ht="15" hidden="false" customHeight="false" outlineLevel="0" collapsed="false">
      <c r="A4" s="2" t="s">
        <v>19</v>
      </c>
      <c r="B4" s="2" t="s">
        <v>46</v>
      </c>
      <c r="C4" s="2" t="s">
        <v>69</v>
      </c>
      <c r="D4" s="2" t="n">
        <v>570</v>
      </c>
      <c r="E4" s="2" t="n">
        <v>390</v>
      </c>
      <c r="F4" s="2" t="n">
        <v>-180</v>
      </c>
      <c r="G4" s="2" t="s">
        <v>72</v>
      </c>
    </row>
    <row r="5" customFormat="false" ht="15" hidden="false" customHeight="false" outlineLevel="0" collapsed="false">
      <c r="A5" s="2" t="s">
        <v>24</v>
      </c>
      <c r="B5" s="2" t="s">
        <v>54</v>
      </c>
      <c r="C5" s="2" t="s">
        <v>69</v>
      </c>
      <c r="D5" s="2" t="n">
        <v>120</v>
      </c>
      <c r="E5" s="2" t="s">
        <v>70</v>
      </c>
      <c r="F5" s="2" t="s">
        <v>70</v>
      </c>
      <c r="G5" s="2" t="s">
        <v>71</v>
      </c>
    </row>
    <row r="6" customFormat="false" ht="15" hidden="false" customHeight="false" outlineLevel="0" collapsed="false">
      <c r="A6" s="2" t="s">
        <v>31</v>
      </c>
      <c r="B6" s="2" t="s">
        <v>50</v>
      </c>
      <c r="C6" s="2" t="s">
        <v>69</v>
      </c>
      <c r="D6" s="2" t="n">
        <v>435</v>
      </c>
      <c r="E6" s="2" t="s">
        <v>70</v>
      </c>
      <c r="F6" s="2" t="s">
        <v>70</v>
      </c>
      <c r="G6" s="2" t="s">
        <v>73</v>
      </c>
    </row>
    <row r="7" customFormat="false" ht="15" hidden="false" customHeight="false" outlineLevel="0" collapsed="false">
      <c r="A7" s="2" t="s">
        <v>34</v>
      </c>
      <c r="B7" s="2" t="s">
        <v>46</v>
      </c>
      <c r="C7" s="2" t="s">
        <v>69</v>
      </c>
      <c r="D7" s="2" t="n">
        <v>325</v>
      </c>
      <c r="E7" s="2" t="n">
        <v>0</v>
      </c>
      <c r="F7" s="2" t="n">
        <v>-325</v>
      </c>
      <c r="G7" s="2" t="s">
        <v>74</v>
      </c>
    </row>
    <row r="8" customFormat="false" ht="15" hidden="false" customHeight="false" outlineLevel="0" collapsed="false">
      <c r="A8" s="2" t="s">
        <v>34</v>
      </c>
      <c r="B8" s="2" t="s">
        <v>48</v>
      </c>
      <c r="C8" s="2" t="s">
        <v>69</v>
      </c>
      <c r="D8" s="2" t="n">
        <v>246</v>
      </c>
      <c r="E8" s="2" t="n">
        <v>0</v>
      </c>
      <c r="F8" s="2" t="n">
        <v>-246</v>
      </c>
      <c r="G8" s="2" t="s">
        <v>74</v>
      </c>
    </row>
    <row r="9" customFormat="false" ht="15" hidden="false" customHeight="false" outlineLevel="0" collapsed="false">
      <c r="A9" s="2" t="s">
        <v>31</v>
      </c>
      <c r="B9" s="2" t="s">
        <v>75</v>
      </c>
      <c r="C9" s="2" t="s">
        <v>76</v>
      </c>
      <c r="D9" s="2" t="s">
        <v>10</v>
      </c>
      <c r="E9" s="2" t="s">
        <v>5</v>
      </c>
      <c r="F9" s="2"/>
      <c r="G9" s="2" t="s">
        <v>77</v>
      </c>
    </row>
    <row r="10" customFormat="false" ht="15" hidden="false" customHeight="false" outlineLevel="0" collapsed="false">
      <c r="A10" s="2" t="s">
        <v>16</v>
      </c>
      <c r="B10" s="2" t="s">
        <v>46</v>
      </c>
      <c r="C10" s="2" t="s">
        <v>42</v>
      </c>
      <c r="D10" s="2" t="n">
        <v>1000</v>
      </c>
      <c r="E10" s="2" t="n">
        <v>1500</v>
      </c>
      <c r="F10" s="2" t="n">
        <v>500</v>
      </c>
      <c r="G10" s="2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28"/>
    <col collapsed="false" customWidth="true" hidden="false" outlineLevel="0" max="7" min="6" style="0" width="16"/>
    <col collapsed="false" customWidth="true" hidden="false" outlineLevel="0" max="8" min="8" style="0" width="8"/>
    <col collapsed="false" customWidth="true" hidden="false" outlineLevel="0" max="15" min="9" style="0" width="10"/>
    <col collapsed="false" customWidth="true" hidden="false" outlineLevel="0" max="18" min="16" style="0" width="12"/>
    <col collapsed="false" customWidth="true" hidden="false" outlineLevel="0" max="19" min="19" style="0" width="9"/>
    <col collapsed="false" customWidth="true" hidden="false" outlineLevel="0" max="20" min="20" style="0" width="20"/>
  </cols>
  <sheetData>
    <row r="1" customFormat="false" ht="35.05" hidden="false" customHeight="false" outlineLevel="0" collapsed="false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38</v>
      </c>
      <c r="G1" s="1" t="s">
        <v>39</v>
      </c>
      <c r="H1" s="1" t="s">
        <v>84</v>
      </c>
      <c r="I1" s="1" t="s">
        <v>40</v>
      </c>
      <c r="J1" s="1" t="s">
        <v>41</v>
      </c>
      <c r="K1" s="1" t="s">
        <v>85</v>
      </c>
      <c r="L1" s="1" t="s">
        <v>86</v>
      </c>
      <c r="M1" s="1" t="s">
        <v>42</v>
      </c>
      <c r="N1" s="1" t="s">
        <v>69</v>
      </c>
      <c r="O1" s="1" t="s">
        <v>87</v>
      </c>
      <c r="P1" s="1" t="s">
        <v>88</v>
      </c>
      <c r="Q1" s="1" t="s">
        <v>89</v>
      </c>
      <c r="R1" s="1" t="s">
        <v>90</v>
      </c>
      <c r="S1" s="1" t="s">
        <v>91</v>
      </c>
      <c r="T1" s="1" t="s">
        <v>52</v>
      </c>
    </row>
    <row r="2" customFormat="false" ht="15" hidden="false" customHeight="false" outlineLevel="0" collapsed="false">
      <c r="A2" s="2" t="s">
        <v>4</v>
      </c>
      <c r="B2" s="2" t="s">
        <v>92</v>
      </c>
      <c r="C2" s="2" t="s">
        <v>93</v>
      </c>
      <c r="D2" s="2"/>
      <c r="E2" s="2" t="s">
        <v>94</v>
      </c>
      <c r="F2" s="2" t="s">
        <v>5</v>
      </c>
      <c r="G2" s="2" t="s">
        <v>45</v>
      </c>
      <c r="H2" s="2" t="s">
        <v>95</v>
      </c>
      <c r="I2" s="2"/>
      <c r="J2" s="2"/>
      <c r="K2" s="2" t="n">
        <v>0</v>
      </c>
      <c r="L2" s="2"/>
      <c r="M2" s="2"/>
      <c r="N2" s="2" t="n">
        <v>0</v>
      </c>
      <c r="O2" s="2"/>
      <c r="P2" s="2" t="s">
        <v>96</v>
      </c>
      <c r="Q2" s="2" t="s">
        <v>97</v>
      </c>
      <c r="R2" s="2" t="s">
        <v>98</v>
      </c>
      <c r="S2" s="2" t="s">
        <v>99</v>
      </c>
      <c r="T2" s="2" t="str">
        <f aca="false">A2&amp;"|"&amp;G2</f>
        <v>BT001|Meals (Travel)</v>
      </c>
    </row>
    <row r="3" customFormat="false" ht="15" hidden="false" customHeight="false" outlineLevel="0" collapsed="false">
      <c r="A3" s="2" t="s">
        <v>4</v>
      </c>
      <c r="B3" s="2" t="s">
        <v>92</v>
      </c>
      <c r="C3" s="2" t="s">
        <v>93</v>
      </c>
      <c r="D3" s="2"/>
      <c r="E3" s="2" t="s">
        <v>94</v>
      </c>
      <c r="F3" s="2" t="s">
        <v>5</v>
      </c>
      <c r="G3" s="2" t="s">
        <v>48</v>
      </c>
      <c r="H3" s="2" t="s">
        <v>95</v>
      </c>
      <c r="I3" s="2"/>
      <c r="J3" s="2" t="n">
        <v>800</v>
      </c>
      <c r="K3" s="2" t="n">
        <v>0</v>
      </c>
      <c r="L3" s="2" t="n">
        <v>800</v>
      </c>
      <c r="M3" s="2"/>
      <c r="N3" s="2" t="n">
        <v>0</v>
      </c>
      <c r="O3" s="2"/>
      <c r="P3" s="2" t="s">
        <v>96</v>
      </c>
      <c r="Q3" s="2" t="s">
        <v>97</v>
      </c>
      <c r="R3" s="2" t="s">
        <v>98</v>
      </c>
      <c r="S3" s="2" t="s">
        <v>99</v>
      </c>
      <c r="T3" s="2" t="str">
        <f aca="false">A3&amp;"|"&amp;G3</f>
        <v>BT001|Mileage</v>
      </c>
    </row>
    <row r="4" customFormat="false" ht="15" hidden="false" customHeight="false" outlineLevel="0" collapsed="false">
      <c r="A4" s="2" t="s">
        <v>4</v>
      </c>
      <c r="B4" s="2" t="s">
        <v>92</v>
      </c>
      <c r="C4" s="2" t="s">
        <v>93</v>
      </c>
      <c r="D4" s="2"/>
      <c r="E4" s="2" t="s">
        <v>94</v>
      </c>
      <c r="F4" s="2" t="s">
        <v>5</v>
      </c>
      <c r="G4" s="2" t="s">
        <v>46</v>
      </c>
      <c r="H4" s="2" t="s">
        <v>95</v>
      </c>
      <c r="I4" s="2"/>
      <c r="J4" s="2"/>
      <c r="K4" s="2" t="n">
        <v>0</v>
      </c>
      <c r="L4" s="2"/>
      <c r="M4" s="2" t="n">
        <v>1000</v>
      </c>
      <c r="N4" s="2" t="n">
        <v>180</v>
      </c>
      <c r="O4" s="2" t="n">
        <v>820</v>
      </c>
      <c r="P4" s="2" t="s">
        <v>96</v>
      </c>
      <c r="Q4" s="2" t="s">
        <v>97</v>
      </c>
      <c r="R4" s="2" t="s">
        <v>98</v>
      </c>
      <c r="S4" s="2" t="s">
        <v>99</v>
      </c>
      <c r="T4" s="2" t="str">
        <f aca="false">A4&amp;"|"&amp;G4</f>
        <v>BT001|Medical</v>
      </c>
    </row>
    <row r="5" customFormat="false" ht="15" hidden="false" customHeight="false" outlineLevel="0" collapsed="false">
      <c r="A5" s="2" t="s">
        <v>4</v>
      </c>
      <c r="B5" s="2" t="s">
        <v>92</v>
      </c>
      <c r="C5" s="2" t="s">
        <v>93</v>
      </c>
      <c r="D5" s="2"/>
      <c r="E5" s="2" t="s">
        <v>94</v>
      </c>
      <c r="F5" s="2" t="s">
        <v>5</v>
      </c>
      <c r="G5" s="2" t="s">
        <v>49</v>
      </c>
      <c r="H5" s="2" t="s">
        <v>95</v>
      </c>
      <c r="I5" s="2"/>
      <c r="J5" s="2"/>
      <c r="K5" s="2" t="n">
        <v>0</v>
      </c>
      <c r="L5" s="2"/>
      <c r="M5" s="2"/>
      <c r="N5" s="2" t="n">
        <v>0</v>
      </c>
      <c r="O5" s="2"/>
      <c r="P5" s="2" t="s">
        <v>96</v>
      </c>
      <c r="Q5" s="2" t="s">
        <v>97</v>
      </c>
      <c r="R5" s="2" t="s">
        <v>98</v>
      </c>
      <c r="S5" s="2" t="s">
        <v>99</v>
      </c>
      <c r="T5" s="2" t="str">
        <f aca="false">A5&amp;"|"&amp;G5</f>
        <v>BT001|Parking</v>
      </c>
    </row>
    <row r="6" customFormat="false" ht="15" hidden="false" customHeight="false" outlineLevel="0" collapsed="false">
      <c r="A6" s="2" t="s">
        <v>7</v>
      </c>
      <c r="B6" s="2" t="s">
        <v>100</v>
      </c>
      <c r="C6" s="2" t="s">
        <v>101</v>
      </c>
      <c r="D6" s="2"/>
      <c r="E6" s="2" t="s">
        <v>102</v>
      </c>
      <c r="F6" s="2" t="s">
        <v>5</v>
      </c>
      <c r="G6" s="2" t="s">
        <v>45</v>
      </c>
      <c r="H6" s="2" t="s">
        <v>95</v>
      </c>
      <c r="I6" s="2"/>
      <c r="J6" s="2"/>
      <c r="K6" s="2" t="n">
        <v>0</v>
      </c>
      <c r="L6" s="2"/>
      <c r="M6" s="2"/>
      <c r="N6" s="2" t="n">
        <v>0</v>
      </c>
      <c r="O6" s="2"/>
      <c r="P6" s="2" t="s">
        <v>96</v>
      </c>
      <c r="Q6" s="2" t="s">
        <v>103</v>
      </c>
      <c r="R6" s="2" t="s">
        <v>104</v>
      </c>
      <c r="S6" s="2" t="s">
        <v>99</v>
      </c>
      <c r="T6" s="2" t="str">
        <f aca="false">A6&amp;"|"&amp;G6</f>
        <v>BT002|Meals (Travel)</v>
      </c>
    </row>
    <row r="7" customFormat="false" ht="15" hidden="false" customHeight="false" outlineLevel="0" collapsed="false">
      <c r="A7" s="2" t="s">
        <v>7</v>
      </c>
      <c r="B7" s="2" t="s">
        <v>100</v>
      </c>
      <c r="C7" s="2" t="s">
        <v>101</v>
      </c>
      <c r="D7" s="2"/>
      <c r="E7" s="2" t="s">
        <v>102</v>
      </c>
      <c r="F7" s="2" t="s">
        <v>5</v>
      </c>
      <c r="G7" s="2" t="s">
        <v>48</v>
      </c>
      <c r="H7" s="2" t="s">
        <v>95</v>
      </c>
      <c r="I7" s="2"/>
      <c r="J7" s="2" t="n">
        <v>800</v>
      </c>
      <c r="K7" s="2" t="n">
        <v>0</v>
      </c>
      <c r="L7" s="2" t="n">
        <v>800</v>
      </c>
      <c r="M7" s="2"/>
      <c r="N7" s="2" t="n">
        <v>72</v>
      </c>
      <c r="O7" s="2"/>
      <c r="P7" s="2" t="s">
        <v>96</v>
      </c>
      <c r="Q7" s="2" t="s">
        <v>103</v>
      </c>
      <c r="R7" s="2" t="s">
        <v>104</v>
      </c>
      <c r="S7" s="2" t="s">
        <v>99</v>
      </c>
      <c r="T7" s="2" t="str">
        <f aca="false">A7&amp;"|"&amp;G7</f>
        <v>BT002|Mileage</v>
      </c>
    </row>
    <row r="8" customFormat="false" ht="15" hidden="false" customHeight="false" outlineLevel="0" collapsed="false">
      <c r="A8" s="2" t="s">
        <v>7</v>
      </c>
      <c r="B8" s="2" t="s">
        <v>100</v>
      </c>
      <c r="C8" s="2" t="s">
        <v>101</v>
      </c>
      <c r="D8" s="2"/>
      <c r="E8" s="2" t="s">
        <v>102</v>
      </c>
      <c r="F8" s="2" t="s">
        <v>5</v>
      </c>
      <c r="G8" s="2" t="s">
        <v>46</v>
      </c>
      <c r="H8" s="2" t="s">
        <v>95</v>
      </c>
      <c r="I8" s="2"/>
      <c r="J8" s="2"/>
      <c r="K8" s="2" t="n">
        <v>0</v>
      </c>
      <c r="L8" s="2"/>
      <c r="M8" s="2" t="n">
        <v>1000</v>
      </c>
      <c r="N8" s="2" t="n">
        <v>0</v>
      </c>
      <c r="O8" s="2" t="n">
        <v>1000</v>
      </c>
      <c r="P8" s="2" t="s">
        <v>96</v>
      </c>
      <c r="Q8" s="2" t="s">
        <v>103</v>
      </c>
      <c r="R8" s="2" t="s">
        <v>104</v>
      </c>
      <c r="S8" s="2" t="s">
        <v>99</v>
      </c>
      <c r="T8" s="2" t="str">
        <f aca="false">A8&amp;"|"&amp;G8</f>
        <v>BT002|Medical</v>
      </c>
    </row>
    <row r="9" customFormat="false" ht="15" hidden="false" customHeight="false" outlineLevel="0" collapsed="false">
      <c r="A9" s="2" t="s">
        <v>7</v>
      </c>
      <c r="B9" s="2" t="s">
        <v>100</v>
      </c>
      <c r="C9" s="2" t="s">
        <v>101</v>
      </c>
      <c r="D9" s="2"/>
      <c r="E9" s="2" t="s">
        <v>102</v>
      </c>
      <c r="F9" s="2" t="s">
        <v>5</v>
      </c>
      <c r="G9" s="2" t="s">
        <v>49</v>
      </c>
      <c r="H9" s="2" t="s">
        <v>95</v>
      </c>
      <c r="I9" s="2"/>
      <c r="J9" s="2"/>
      <c r="K9" s="2" t="n">
        <v>0</v>
      </c>
      <c r="L9" s="2"/>
      <c r="M9" s="2"/>
      <c r="N9" s="2" t="n">
        <v>0</v>
      </c>
      <c r="O9" s="2"/>
      <c r="P9" s="2" t="s">
        <v>96</v>
      </c>
      <c r="Q9" s="2" t="s">
        <v>103</v>
      </c>
      <c r="R9" s="2" t="s">
        <v>104</v>
      </c>
      <c r="S9" s="2" t="s">
        <v>99</v>
      </c>
      <c r="T9" s="2" t="str">
        <f aca="false">A9&amp;"|"&amp;G9</f>
        <v>BT002|Parking</v>
      </c>
    </row>
    <row r="10" customFormat="false" ht="15" hidden="false" customHeight="false" outlineLevel="0" collapsed="false">
      <c r="A10" s="2" t="s">
        <v>8</v>
      </c>
      <c r="B10" s="2" t="s">
        <v>105</v>
      </c>
      <c r="C10" s="2" t="s">
        <v>106</v>
      </c>
      <c r="D10" s="2"/>
      <c r="E10" s="2" t="s">
        <v>107</v>
      </c>
      <c r="F10" s="2" t="s">
        <v>9</v>
      </c>
      <c r="G10" s="2" t="s">
        <v>45</v>
      </c>
      <c r="H10" s="2" t="s">
        <v>95</v>
      </c>
      <c r="I10" s="2"/>
      <c r="J10" s="2"/>
      <c r="K10" s="2" t="n">
        <v>0</v>
      </c>
      <c r="L10" s="2"/>
      <c r="M10" s="2"/>
      <c r="N10" s="2" t="n">
        <v>0</v>
      </c>
      <c r="O10" s="2"/>
      <c r="P10" s="2" t="s">
        <v>96</v>
      </c>
      <c r="Q10" s="2" t="s">
        <v>103</v>
      </c>
      <c r="R10" s="2" t="s">
        <v>108</v>
      </c>
      <c r="S10" s="2" t="s">
        <v>99</v>
      </c>
      <c r="T10" s="2" t="str">
        <f aca="false">A10&amp;"|"&amp;G10</f>
        <v>BT003|Meals (Travel)</v>
      </c>
    </row>
    <row r="11" customFormat="false" ht="15" hidden="false" customHeight="false" outlineLevel="0" collapsed="false">
      <c r="A11" s="2" t="s">
        <v>8</v>
      </c>
      <c r="B11" s="2" t="s">
        <v>105</v>
      </c>
      <c r="C11" s="2" t="s">
        <v>106</v>
      </c>
      <c r="D11" s="2"/>
      <c r="E11" s="2" t="s">
        <v>107</v>
      </c>
      <c r="F11" s="2" t="s">
        <v>9</v>
      </c>
      <c r="G11" s="2" t="s">
        <v>48</v>
      </c>
      <c r="H11" s="2" t="s">
        <v>95</v>
      </c>
      <c r="I11" s="2"/>
      <c r="J11" s="2" t="n">
        <v>800</v>
      </c>
      <c r="K11" s="2" t="n">
        <v>0</v>
      </c>
      <c r="L11" s="2" t="n">
        <v>800</v>
      </c>
      <c r="M11" s="2"/>
      <c r="N11" s="2" t="n">
        <v>324</v>
      </c>
      <c r="O11" s="2"/>
      <c r="P11" s="2" t="s">
        <v>96</v>
      </c>
      <c r="Q11" s="2" t="s">
        <v>103</v>
      </c>
      <c r="R11" s="2" t="s">
        <v>108</v>
      </c>
      <c r="S11" s="2" t="s">
        <v>99</v>
      </c>
      <c r="T11" s="2" t="str">
        <f aca="false">A11&amp;"|"&amp;G11</f>
        <v>BT003|Mileage</v>
      </c>
    </row>
    <row r="12" customFormat="false" ht="15" hidden="false" customHeight="false" outlineLevel="0" collapsed="false">
      <c r="A12" s="2" t="s">
        <v>8</v>
      </c>
      <c r="B12" s="2" t="s">
        <v>105</v>
      </c>
      <c r="C12" s="2" t="s">
        <v>106</v>
      </c>
      <c r="D12" s="2"/>
      <c r="E12" s="2" t="s">
        <v>107</v>
      </c>
      <c r="F12" s="2" t="s">
        <v>9</v>
      </c>
      <c r="G12" s="2" t="s">
        <v>46</v>
      </c>
      <c r="H12" s="2" t="s">
        <v>95</v>
      </c>
      <c r="I12" s="2"/>
      <c r="J12" s="2"/>
      <c r="K12" s="2" t="n">
        <v>0</v>
      </c>
      <c r="L12" s="2"/>
      <c r="M12" s="2" t="n">
        <v>1000</v>
      </c>
      <c r="N12" s="2" t="n">
        <v>0</v>
      </c>
      <c r="O12" s="2" t="n">
        <v>1000</v>
      </c>
      <c r="P12" s="2" t="s">
        <v>96</v>
      </c>
      <c r="Q12" s="2" t="s">
        <v>103</v>
      </c>
      <c r="R12" s="2" t="s">
        <v>108</v>
      </c>
      <c r="S12" s="2" t="s">
        <v>99</v>
      </c>
      <c r="T12" s="2" t="str">
        <f aca="false">A12&amp;"|"&amp;G12</f>
        <v>BT003|Medical</v>
      </c>
    </row>
    <row r="13" customFormat="false" ht="15" hidden="false" customHeight="false" outlineLevel="0" collapsed="false">
      <c r="A13" s="2" t="s">
        <v>8</v>
      </c>
      <c r="B13" s="2" t="s">
        <v>105</v>
      </c>
      <c r="C13" s="2" t="s">
        <v>106</v>
      </c>
      <c r="D13" s="2"/>
      <c r="E13" s="2" t="s">
        <v>107</v>
      </c>
      <c r="F13" s="2" t="s">
        <v>9</v>
      </c>
      <c r="G13" s="2" t="s">
        <v>49</v>
      </c>
      <c r="H13" s="2" t="s">
        <v>95</v>
      </c>
      <c r="I13" s="2"/>
      <c r="J13" s="2"/>
      <c r="K13" s="2" t="n">
        <v>0</v>
      </c>
      <c r="L13" s="2"/>
      <c r="M13" s="2"/>
      <c r="N13" s="2" t="n">
        <v>0</v>
      </c>
      <c r="O13" s="2"/>
      <c r="P13" s="2" t="s">
        <v>96</v>
      </c>
      <c r="Q13" s="2" t="s">
        <v>103</v>
      </c>
      <c r="R13" s="2" t="s">
        <v>108</v>
      </c>
      <c r="S13" s="2" t="s">
        <v>99</v>
      </c>
      <c r="T13" s="2" t="str">
        <f aca="false">A13&amp;"|"&amp;G13</f>
        <v>BT003|Parking</v>
      </c>
    </row>
    <row r="14" customFormat="false" ht="15" hidden="false" customHeight="false" outlineLevel="0" collapsed="false">
      <c r="A14" s="2" t="s">
        <v>8</v>
      </c>
      <c r="B14" s="2" t="s">
        <v>105</v>
      </c>
      <c r="C14" s="2" t="s">
        <v>106</v>
      </c>
      <c r="D14" s="2"/>
      <c r="E14" s="2" t="s">
        <v>107</v>
      </c>
      <c r="F14" s="2" t="s">
        <v>9</v>
      </c>
      <c r="G14" s="2" t="s">
        <v>50</v>
      </c>
      <c r="H14" s="2" t="s">
        <v>95</v>
      </c>
      <c r="I14" s="2"/>
      <c r="J14" s="2" t="n">
        <v>150</v>
      </c>
      <c r="K14" s="2" t="n">
        <v>88</v>
      </c>
      <c r="L14" s="2" t="n">
        <v>62</v>
      </c>
      <c r="M14" s="2"/>
      <c r="N14" s="2" t="n">
        <v>326</v>
      </c>
      <c r="O14" s="2"/>
      <c r="P14" s="2" t="s">
        <v>96</v>
      </c>
      <c r="Q14" s="2" t="s">
        <v>103</v>
      </c>
      <c r="R14" s="2" t="s">
        <v>108</v>
      </c>
      <c r="S14" s="2" t="s">
        <v>99</v>
      </c>
      <c r="T14" s="2" t="str">
        <f aca="false">A14&amp;"|"&amp;G14</f>
        <v>BT003|Phone</v>
      </c>
    </row>
    <row r="15" customFormat="false" ht="15" hidden="false" customHeight="false" outlineLevel="0" collapsed="false">
      <c r="A15" s="2" t="s">
        <v>11</v>
      </c>
      <c r="B15" s="2" t="s">
        <v>109</v>
      </c>
      <c r="C15" s="2" t="s">
        <v>110</v>
      </c>
      <c r="D15" s="2"/>
      <c r="E15" s="2" t="s">
        <v>111</v>
      </c>
      <c r="F15" s="2" t="s">
        <v>5</v>
      </c>
      <c r="G15" s="2" t="s">
        <v>45</v>
      </c>
      <c r="H15" s="2" t="s">
        <v>95</v>
      </c>
      <c r="I15" s="2"/>
      <c r="J15" s="2"/>
      <c r="K15" s="2" t="n">
        <v>0</v>
      </c>
      <c r="L15" s="2"/>
      <c r="M15" s="2"/>
      <c r="N15" s="2" t="n">
        <v>0</v>
      </c>
      <c r="O15" s="2"/>
      <c r="P15" s="2" t="s">
        <v>96</v>
      </c>
      <c r="Q15" s="2" t="s">
        <v>97</v>
      </c>
      <c r="R15" s="2" t="s">
        <v>112</v>
      </c>
      <c r="S15" s="2" t="s">
        <v>99</v>
      </c>
      <c r="T15" s="2" t="str">
        <f aca="false">A15&amp;"|"&amp;G15</f>
        <v>BT004|Meals (Travel)</v>
      </c>
    </row>
    <row r="16" customFormat="false" ht="15" hidden="false" customHeight="false" outlineLevel="0" collapsed="false">
      <c r="A16" s="2" t="s">
        <v>11</v>
      </c>
      <c r="B16" s="2" t="s">
        <v>109</v>
      </c>
      <c r="C16" s="2" t="s">
        <v>110</v>
      </c>
      <c r="D16" s="2"/>
      <c r="E16" s="2" t="s">
        <v>111</v>
      </c>
      <c r="F16" s="2" t="s">
        <v>5</v>
      </c>
      <c r="G16" s="2" t="s">
        <v>48</v>
      </c>
      <c r="H16" s="2" t="s">
        <v>95</v>
      </c>
      <c r="I16" s="2"/>
      <c r="J16" s="2" t="n">
        <v>800</v>
      </c>
      <c r="K16" s="2" t="n">
        <v>0</v>
      </c>
      <c r="L16" s="2" t="n">
        <v>800</v>
      </c>
      <c r="M16" s="2"/>
      <c r="N16" s="2" t="n">
        <v>0</v>
      </c>
      <c r="O16" s="2"/>
      <c r="P16" s="2" t="s">
        <v>96</v>
      </c>
      <c r="Q16" s="2" t="s">
        <v>97</v>
      </c>
      <c r="R16" s="2" t="s">
        <v>112</v>
      </c>
      <c r="S16" s="2" t="s">
        <v>99</v>
      </c>
      <c r="T16" s="2" t="str">
        <f aca="false">A16&amp;"|"&amp;G16</f>
        <v>BT004|Mileage</v>
      </c>
    </row>
    <row r="17" customFormat="false" ht="15" hidden="false" customHeight="false" outlineLevel="0" collapsed="false">
      <c r="A17" s="2" t="s">
        <v>11</v>
      </c>
      <c r="B17" s="2" t="s">
        <v>109</v>
      </c>
      <c r="C17" s="2" t="s">
        <v>110</v>
      </c>
      <c r="D17" s="2"/>
      <c r="E17" s="2" t="s">
        <v>111</v>
      </c>
      <c r="F17" s="2" t="s">
        <v>5</v>
      </c>
      <c r="G17" s="2" t="s">
        <v>46</v>
      </c>
      <c r="H17" s="2" t="s">
        <v>95</v>
      </c>
      <c r="I17" s="2"/>
      <c r="J17" s="2"/>
      <c r="K17" s="2" t="n">
        <v>45</v>
      </c>
      <c r="L17" s="2"/>
      <c r="M17" s="2" t="n">
        <v>1000</v>
      </c>
      <c r="N17" s="2" t="n">
        <v>45</v>
      </c>
      <c r="O17" s="2" t="n">
        <v>955</v>
      </c>
      <c r="P17" s="2" t="s">
        <v>96</v>
      </c>
      <c r="Q17" s="2" t="s">
        <v>97</v>
      </c>
      <c r="R17" s="2" t="s">
        <v>112</v>
      </c>
      <c r="S17" s="2" t="s">
        <v>99</v>
      </c>
      <c r="T17" s="2" t="str">
        <f aca="false">A17&amp;"|"&amp;G17</f>
        <v>BT004|Medical</v>
      </c>
    </row>
    <row r="18" customFormat="false" ht="15" hidden="false" customHeight="false" outlineLevel="0" collapsed="false">
      <c r="A18" s="2" t="s">
        <v>11</v>
      </c>
      <c r="B18" s="2" t="s">
        <v>109</v>
      </c>
      <c r="C18" s="2" t="s">
        <v>110</v>
      </c>
      <c r="D18" s="2"/>
      <c r="E18" s="2" t="s">
        <v>111</v>
      </c>
      <c r="F18" s="2" t="s">
        <v>5</v>
      </c>
      <c r="G18" s="2" t="s">
        <v>49</v>
      </c>
      <c r="H18" s="2" t="s">
        <v>95</v>
      </c>
      <c r="I18" s="2"/>
      <c r="J18" s="2"/>
      <c r="K18" s="2" t="n">
        <v>0</v>
      </c>
      <c r="L18" s="2"/>
      <c r="M18" s="2"/>
      <c r="N18" s="2" t="n">
        <v>0</v>
      </c>
      <c r="O18" s="2"/>
      <c r="P18" s="2" t="s">
        <v>96</v>
      </c>
      <c r="Q18" s="2" t="s">
        <v>97</v>
      </c>
      <c r="R18" s="2" t="s">
        <v>112</v>
      </c>
      <c r="S18" s="2" t="s">
        <v>99</v>
      </c>
      <c r="T18" s="2" t="str">
        <f aca="false">A18&amp;"|"&amp;G18</f>
        <v>BT004|Parking</v>
      </c>
    </row>
    <row r="19" customFormat="false" ht="15" hidden="false" customHeight="false" outlineLevel="0" collapsed="false">
      <c r="A19" s="2" t="s">
        <v>12</v>
      </c>
      <c r="B19" s="2" t="s">
        <v>113</v>
      </c>
      <c r="C19" s="2" t="s">
        <v>114</v>
      </c>
      <c r="D19" s="2"/>
      <c r="E19" s="2" t="s">
        <v>115</v>
      </c>
      <c r="F19" s="2" t="s">
        <v>5</v>
      </c>
      <c r="G19" s="2" t="s">
        <v>45</v>
      </c>
      <c r="H19" s="2" t="s">
        <v>95</v>
      </c>
      <c r="I19" s="2"/>
      <c r="J19" s="2"/>
      <c r="K19" s="2" t="n">
        <v>0</v>
      </c>
      <c r="L19" s="2"/>
      <c r="M19" s="2"/>
      <c r="N19" s="2" t="n">
        <v>0</v>
      </c>
      <c r="O19" s="2"/>
      <c r="P19" s="2" t="s">
        <v>96</v>
      </c>
      <c r="Q19" s="2" t="s">
        <v>103</v>
      </c>
      <c r="R19" s="2" t="s">
        <v>116</v>
      </c>
      <c r="S19" s="2" t="s">
        <v>99</v>
      </c>
      <c r="T19" s="2" t="str">
        <f aca="false">A19&amp;"|"&amp;G19</f>
        <v>BT005|Meals (Travel)</v>
      </c>
    </row>
    <row r="20" customFormat="false" ht="15" hidden="false" customHeight="false" outlineLevel="0" collapsed="false">
      <c r="A20" s="2" t="s">
        <v>12</v>
      </c>
      <c r="B20" s="2" t="s">
        <v>113</v>
      </c>
      <c r="C20" s="2" t="s">
        <v>114</v>
      </c>
      <c r="D20" s="2"/>
      <c r="E20" s="2" t="s">
        <v>115</v>
      </c>
      <c r="F20" s="2" t="s">
        <v>5</v>
      </c>
      <c r="G20" s="2" t="s">
        <v>48</v>
      </c>
      <c r="H20" s="2" t="s">
        <v>95</v>
      </c>
      <c r="I20" s="2"/>
      <c r="J20" s="2" t="n">
        <v>800</v>
      </c>
      <c r="K20" s="2" t="n">
        <v>0</v>
      </c>
      <c r="L20" s="2" t="n">
        <v>800</v>
      </c>
      <c r="M20" s="2"/>
      <c r="N20" s="2" t="n">
        <v>0</v>
      </c>
      <c r="O20" s="2"/>
      <c r="P20" s="2" t="s">
        <v>96</v>
      </c>
      <c r="Q20" s="2" t="s">
        <v>103</v>
      </c>
      <c r="R20" s="2" t="s">
        <v>116</v>
      </c>
      <c r="S20" s="2" t="s">
        <v>99</v>
      </c>
      <c r="T20" s="2" t="str">
        <f aca="false">A20&amp;"|"&amp;G20</f>
        <v>BT005|Mileage</v>
      </c>
    </row>
    <row r="21" customFormat="false" ht="15" hidden="false" customHeight="false" outlineLevel="0" collapsed="false">
      <c r="A21" s="2" t="s">
        <v>12</v>
      </c>
      <c r="B21" s="2" t="s">
        <v>113</v>
      </c>
      <c r="C21" s="2" t="s">
        <v>114</v>
      </c>
      <c r="D21" s="2"/>
      <c r="E21" s="2" t="s">
        <v>115</v>
      </c>
      <c r="F21" s="2" t="s">
        <v>5</v>
      </c>
      <c r="G21" s="2" t="s">
        <v>46</v>
      </c>
      <c r="H21" s="2" t="s">
        <v>95</v>
      </c>
      <c r="I21" s="2"/>
      <c r="J21" s="2"/>
      <c r="K21" s="2" t="n">
        <v>0</v>
      </c>
      <c r="L21" s="2"/>
      <c r="M21" s="2" t="n">
        <v>1000</v>
      </c>
      <c r="N21" s="2" t="n">
        <v>175</v>
      </c>
      <c r="O21" s="2" t="n">
        <v>825</v>
      </c>
      <c r="P21" s="2" t="s">
        <v>96</v>
      </c>
      <c r="Q21" s="2" t="s">
        <v>103</v>
      </c>
      <c r="R21" s="2" t="s">
        <v>116</v>
      </c>
      <c r="S21" s="2" t="s">
        <v>99</v>
      </c>
      <c r="T21" s="2" t="str">
        <f aca="false">A21&amp;"|"&amp;G21</f>
        <v>BT005|Medical</v>
      </c>
    </row>
    <row r="22" customFormat="false" ht="15" hidden="false" customHeight="false" outlineLevel="0" collapsed="false">
      <c r="A22" s="2" t="s">
        <v>12</v>
      </c>
      <c r="B22" s="2" t="s">
        <v>113</v>
      </c>
      <c r="C22" s="2" t="s">
        <v>114</v>
      </c>
      <c r="D22" s="2"/>
      <c r="E22" s="2" t="s">
        <v>115</v>
      </c>
      <c r="F22" s="2" t="s">
        <v>5</v>
      </c>
      <c r="G22" s="2" t="s">
        <v>49</v>
      </c>
      <c r="H22" s="2" t="s">
        <v>95</v>
      </c>
      <c r="I22" s="2"/>
      <c r="J22" s="2"/>
      <c r="K22" s="2" t="n">
        <v>0</v>
      </c>
      <c r="L22" s="2"/>
      <c r="M22" s="2"/>
      <c r="N22" s="2" t="n">
        <v>0</v>
      </c>
      <c r="O22" s="2"/>
      <c r="P22" s="2" t="s">
        <v>96</v>
      </c>
      <c r="Q22" s="2" t="s">
        <v>103</v>
      </c>
      <c r="R22" s="2" t="s">
        <v>116</v>
      </c>
      <c r="S22" s="2" t="s">
        <v>99</v>
      </c>
      <c r="T22" s="2" t="str">
        <f aca="false">A22&amp;"|"&amp;G22</f>
        <v>BT005|Parking</v>
      </c>
    </row>
    <row r="23" customFormat="false" ht="15" hidden="false" customHeight="false" outlineLevel="0" collapsed="false">
      <c r="A23" s="2" t="s">
        <v>13</v>
      </c>
      <c r="B23" s="2" t="s">
        <v>117</v>
      </c>
      <c r="C23" s="2" t="s">
        <v>118</v>
      </c>
      <c r="D23" s="2"/>
      <c r="E23" s="2" t="s">
        <v>119</v>
      </c>
      <c r="F23" s="2" t="s">
        <v>5</v>
      </c>
      <c r="G23" s="2" t="s">
        <v>45</v>
      </c>
      <c r="H23" s="2" t="s">
        <v>95</v>
      </c>
      <c r="I23" s="2"/>
      <c r="J23" s="2"/>
      <c r="K23" s="2" t="n">
        <v>0</v>
      </c>
      <c r="L23" s="2"/>
      <c r="M23" s="2"/>
      <c r="N23" s="2" t="n">
        <v>0</v>
      </c>
      <c r="O23" s="2"/>
      <c r="P23" s="2" t="s">
        <v>96</v>
      </c>
      <c r="Q23" s="2" t="s">
        <v>103</v>
      </c>
      <c r="R23" s="2" t="s">
        <v>98</v>
      </c>
      <c r="S23" s="2" t="s">
        <v>99</v>
      </c>
      <c r="T23" s="2" t="str">
        <f aca="false">A23&amp;"|"&amp;G23</f>
        <v>BT006|Meals (Travel)</v>
      </c>
    </row>
    <row r="24" customFormat="false" ht="15" hidden="false" customHeight="false" outlineLevel="0" collapsed="false">
      <c r="A24" s="2" t="s">
        <v>13</v>
      </c>
      <c r="B24" s="2" t="s">
        <v>117</v>
      </c>
      <c r="C24" s="2" t="s">
        <v>118</v>
      </c>
      <c r="D24" s="2"/>
      <c r="E24" s="2" t="s">
        <v>119</v>
      </c>
      <c r="F24" s="2" t="s">
        <v>5</v>
      </c>
      <c r="G24" s="2" t="s">
        <v>48</v>
      </c>
      <c r="H24" s="2" t="s">
        <v>95</v>
      </c>
      <c r="I24" s="2"/>
      <c r="J24" s="2" t="n">
        <v>800</v>
      </c>
      <c r="K24" s="2" t="n">
        <v>0</v>
      </c>
      <c r="L24" s="2" t="n">
        <v>800</v>
      </c>
      <c r="M24" s="2"/>
      <c r="N24" s="2" t="n">
        <v>0</v>
      </c>
      <c r="O24" s="2"/>
      <c r="P24" s="2" t="s">
        <v>96</v>
      </c>
      <c r="Q24" s="2" t="s">
        <v>103</v>
      </c>
      <c r="R24" s="2" t="s">
        <v>98</v>
      </c>
      <c r="S24" s="2" t="s">
        <v>99</v>
      </c>
      <c r="T24" s="2" t="str">
        <f aca="false">A24&amp;"|"&amp;G24</f>
        <v>BT006|Mileage</v>
      </c>
    </row>
    <row r="25" customFormat="false" ht="15" hidden="false" customHeight="false" outlineLevel="0" collapsed="false">
      <c r="A25" s="2" t="s">
        <v>13</v>
      </c>
      <c r="B25" s="2" t="s">
        <v>117</v>
      </c>
      <c r="C25" s="2" t="s">
        <v>118</v>
      </c>
      <c r="D25" s="2"/>
      <c r="E25" s="2" t="s">
        <v>119</v>
      </c>
      <c r="F25" s="2" t="s">
        <v>5</v>
      </c>
      <c r="G25" s="2" t="s">
        <v>46</v>
      </c>
      <c r="H25" s="2" t="s">
        <v>95</v>
      </c>
      <c r="I25" s="2"/>
      <c r="J25" s="2"/>
      <c r="K25" s="2" t="n">
        <v>0</v>
      </c>
      <c r="L25" s="2"/>
      <c r="M25" s="2" t="n">
        <v>1000</v>
      </c>
      <c r="N25" s="2" t="n">
        <v>140</v>
      </c>
      <c r="O25" s="2" t="n">
        <v>860</v>
      </c>
      <c r="P25" s="2" t="s">
        <v>96</v>
      </c>
      <c r="Q25" s="2" t="s">
        <v>103</v>
      </c>
      <c r="R25" s="2" t="s">
        <v>98</v>
      </c>
      <c r="S25" s="2" t="s">
        <v>99</v>
      </c>
      <c r="T25" s="2" t="str">
        <f aca="false">A25&amp;"|"&amp;G25</f>
        <v>BT006|Medical</v>
      </c>
    </row>
    <row r="26" customFormat="false" ht="15" hidden="false" customHeight="false" outlineLevel="0" collapsed="false">
      <c r="A26" s="2" t="s">
        <v>13</v>
      </c>
      <c r="B26" s="2" t="s">
        <v>117</v>
      </c>
      <c r="C26" s="2" t="s">
        <v>118</v>
      </c>
      <c r="D26" s="2"/>
      <c r="E26" s="2" t="s">
        <v>119</v>
      </c>
      <c r="F26" s="2" t="s">
        <v>5</v>
      </c>
      <c r="G26" s="2" t="s">
        <v>49</v>
      </c>
      <c r="H26" s="2" t="s">
        <v>95</v>
      </c>
      <c r="I26" s="2"/>
      <c r="J26" s="2"/>
      <c r="K26" s="2" t="n">
        <v>0</v>
      </c>
      <c r="L26" s="2"/>
      <c r="M26" s="2"/>
      <c r="N26" s="2" t="n">
        <v>0</v>
      </c>
      <c r="O26" s="2"/>
      <c r="P26" s="2" t="s">
        <v>96</v>
      </c>
      <c r="Q26" s="2" t="s">
        <v>103</v>
      </c>
      <c r="R26" s="2" t="s">
        <v>98</v>
      </c>
      <c r="S26" s="2" t="s">
        <v>99</v>
      </c>
      <c r="T26" s="2" t="str">
        <f aca="false">A26&amp;"|"&amp;G26</f>
        <v>BT006|Parking</v>
      </c>
    </row>
    <row r="27" customFormat="false" ht="15" hidden="false" customHeight="false" outlineLevel="0" collapsed="false">
      <c r="A27" s="2" t="s">
        <v>14</v>
      </c>
      <c r="B27" s="2" t="s">
        <v>120</v>
      </c>
      <c r="C27" s="2" t="s">
        <v>121</v>
      </c>
      <c r="D27" s="2"/>
      <c r="E27" s="2" t="s">
        <v>122</v>
      </c>
      <c r="F27" s="2" t="s">
        <v>5</v>
      </c>
      <c r="G27" s="2" t="s">
        <v>45</v>
      </c>
      <c r="H27" s="2" t="s">
        <v>95</v>
      </c>
      <c r="I27" s="2"/>
      <c r="J27" s="2"/>
      <c r="K27" s="2" t="n">
        <v>0</v>
      </c>
      <c r="L27" s="2"/>
      <c r="M27" s="2"/>
      <c r="N27" s="2" t="n">
        <v>0</v>
      </c>
      <c r="O27" s="2"/>
      <c r="P27" s="2" t="s">
        <v>96</v>
      </c>
      <c r="Q27" s="2" t="s">
        <v>97</v>
      </c>
      <c r="R27" s="2" t="s">
        <v>104</v>
      </c>
      <c r="S27" s="2" t="s">
        <v>99</v>
      </c>
      <c r="T27" s="2" t="str">
        <f aca="false">A27&amp;"|"&amp;G27</f>
        <v>BT007|Meals (Travel)</v>
      </c>
    </row>
    <row r="28" customFormat="false" ht="15" hidden="false" customHeight="false" outlineLevel="0" collapsed="false">
      <c r="A28" s="2" t="s">
        <v>14</v>
      </c>
      <c r="B28" s="2" t="s">
        <v>120</v>
      </c>
      <c r="C28" s="2" t="s">
        <v>121</v>
      </c>
      <c r="D28" s="2"/>
      <c r="E28" s="2" t="s">
        <v>122</v>
      </c>
      <c r="F28" s="2" t="s">
        <v>5</v>
      </c>
      <c r="G28" s="2" t="s">
        <v>48</v>
      </c>
      <c r="H28" s="2" t="s">
        <v>95</v>
      </c>
      <c r="I28" s="2"/>
      <c r="J28" s="2" t="n">
        <v>800</v>
      </c>
      <c r="K28" s="2" t="n">
        <v>0</v>
      </c>
      <c r="L28" s="2" t="n">
        <v>800</v>
      </c>
      <c r="M28" s="2"/>
      <c r="N28" s="2" t="n">
        <v>570</v>
      </c>
      <c r="O28" s="2"/>
      <c r="P28" s="2" t="s">
        <v>96</v>
      </c>
      <c r="Q28" s="2" t="s">
        <v>97</v>
      </c>
      <c r="R28" s="2" t="s">
        <v>104</v>
      </c>
      <c r="S28" s="2" t="s">
        <v>99</v>
      </c>
      <c r="T28" s="2" t="str">
        <f aca="false">A28&amp;"|"&amp;G28</f>
        <v>BT007|Mileage</v>
      </c>
    </row>
    <row r="29" customFormat="false" ht="15" hidden="false" customHeight="false" outlineLevel="0" collapsed="false">
      <c r="A29" s="2" t="s">
        <v>14</v>
      </c>
      <c r="B29" s="2" t="s">
        <v>120</v>
      </c>
      <c r="C29" s="2" t="s">
        <v>121</v>
      </c>
      <c r="D29" s="2"/>
      <c r="E29" s="2" t="s">
        <v>122</v>
      </c>
      <c r="F29" s="2" t="s">
        <v>5</v>
      </c>
      <c r="G29" s="2" t="s">
        <v>46</v>
      </c>
      <c r="H29" s="2" t="s">
        <v>95</v>
      </c>
      <c r="I29" s="2"/>
      <c r="J29" s="2"/>
      <c r="K29" s="2" t="n">
        <v>0</v>
      </c>
      <c r="L29" s="2"/>
      <c r="M29" s="2" t="n">
        <v>1000</v>
      </c>
      <c r="N29" s="2" t="n">
        <v>60</v>
      </c>
      <c r="O29" s="2" t="n">
        <v>940</v>
      </c>
      <c r="P29" s="2" t="s">
        <v>96</v>
      </c>
      <c r="Q29" s="2" t="s">
        <v>97</v>
      </c>
      <c r="R29" s="2" t="s">
        <v>104</v>
      </c>
      <c r="S29" s="2" t="s">
        <v>99</v>
      </c>
      <c r="T29" s="2" t="str">
        <f aca="false">A29&amp;"|"&amp;G29</f>
        <v>BT007|Medical</v>
      </c>
    </row>
    <row r="30" customFormat="false" ht="15" hidden="false" customHeight="false" outlineLevel="0" collapsed="false">
      <c r="A30" s="2" t="s">
        <v>14</v>
      </c>
      <c r="B30" s="2" t="s">
        <v>120</v>
      </c>
      <c r="C30" s="2" t="s">
        <v>121</v>
      </c>
      <c r="D30" s="2"/>
      <c r="E30" s="2" t="s">
        <v>122</v>
      </c>
      <c r="F30" s="2" t="s">
        <v>5</v>
      </c>
      <c r="G30" s="2" t="s">
        <v>49</v>
      </c>
      <c r="H30" s="2" t="s">
        <v>95</v>
      </c>
      <c r="I30" s="2"/>
      <c r="J30" s="2"/>
      <c r="K30" s="2" t="n">
        <v>0</v>
      </c>
      <c r="L30" s="2"/>
      <c r="M30" s="2"/>
      <c r="N30" s="2" t="n">
        <v>0</v>
      </c>
      <c r="O30" s="2"/>
      <c r="P30" s="2" t="s">
        <v>96</v>
      </c>
      <c r="Q30" s="2" t="s">
        <v>97</v>
      </c>
      <c r="R30" s="2" t="s">
        <v>104</v>
      </c>
      <c r="S30" s="2" t="s">
        <v>99</v>
      </c>
      <c r="T30" s="2" t="str">
        <f aca="false">A30&amp;"|"&amp;G30</f>
        <v>BT007|Parking</v>
      </c>
    </row>
    <row r="31" customFormat="false" ht="15" hidden="false" customHeight="false" outlineLevel="0" collapsed="false">
      <c r="A31" s="2" t="s">
        <v>15</v>
      </c>
      <c r="B31" s="2" t="s">
        <v>123</v>
      </c>
      <c r="C31" s="2" t="s">
        <v>124</v>
      </c>
      <c r="D31" s="2"/>
      <c r="E31" s="2" t="s">
        <v>125</v>
      </c>
      <c r="F31" s="2" t="s">
        <v>9</v>
      </c>
      <c r="G31" s="2" t="s">
        <v>45</v>
      </c>
      <c r="H31" s="2" t="s">
        <v>95</v>
      </c>
      <c r="I31" s="2"/>
      <c r="J31" s="2"/>
      <c r="K31" s="2" t="n">
        <v>0</v>
      </c>
      <c r="L31" s="2"/>
      <c r="M31" s="2"/>
      <c r="N31" s="2" t="n">
        <v>0</v>
      </c>
      <c r="O31" s="2"/>
      <c r="P31" s="2" t="s">
        <v>96</v>
      </c>
      <c r="Q31" s="2" t="s">
        <v>103</v>
      </c>
      <c r="R31" s="2" t="s">
        <v>108</v>
      </c>
      <c r="S31" s="2" t="s">
        <v>99</v>
      </c>
      <c r="T31" s="2" t="str">
        <f aca="false">A31&amp;"|"&amp;G31</f>
        <v>BT008|Meals (Travel)</v>
      </c>
    </row>
    <row r="32" customFormat="false" ht="15" hidden="false" customHeight="false" outlineLevel="0" collapsed="false">
      <c r="A32" s="2" t="s">
        <v>15</v>
      </c>
      <c r="B32" s="2" t="s">
        <v>123</v>
      </c>
      <c r="C32" s="2" t="s">
        <v>124</v>
      </c>
      <c r="D32" s="2"/>
      <c r="E32" s="2" t="s">
        <v>125</v>
      </c>
      <c r="F32" s="2" t="s">
        <v>9</v>
      </c>
      <c r="G32" s="2" t="s">
        <v>48</v>
      </c>
      <c r="H32" s="2" t="s">
        <v>95</v>
      </c>
      <c r="I32" s="2"/>
      <c r="J32" s="2" t="n">
        <v>800</v>
      </c>
      <c r="K32" s="2" t="n">
        <v>0</v>
      </c>
      <c r="L32" s="2" t="n">
        <v>800</v>
      </c>
      <c r="M32" s="2"/>
      <c r="N32" s="2" t="n">
        <v>570</v>
      </c>
      <c r="O32" s="2"/>
      <c r="P32" s="2" t="s">
        <v>96</v>
      </c>
      <c r="Q32" s="2" t="s">
        <v>103</v>
      </c>
      <c r="R32" s="2" t="s">
        <v>108</v>
      </c>
      <c r="S32" s="2" t="s">
        <v>99</v>
      </c>
      <c r="T32" s="2" t="str">
        <f aca="false">A32&amp;"|"&amp;G32</f>
        <v>BT008|Mileage</v>
      </c>
    </row>
    <row r="33" customFormat="false" ht="15" hidden="false" customHeight="false" outlineLevel="0" collapsed="false">
      <c r="A33" s="2" t="s">
        <v>15</v>
      </c>
      <c r="B33" s="2" t="s">
        <v>123</v>
      </c>
      <c r="C33" s="2" t="s">
        <v>124</v>
      </c>
      <c r="D33" s="2"/>
      <c r="E33" s="2" t="s">
        <v>125</v>
      </c>
      <c r="F33" s="2" t="s">
        <v>9</v>
      </c>
      <c r="G33" s="2" t="s">
        <v>46</v>
      </c>
      <c r="H33" s="2" t="s">
        <v>95</v>
      </c>
      <c r="I33" s="2"/>
      <c r="J33" s="2"/>
      <c r="K33" s="2" t="n">
        <v>0</v>
      </c>
      <c r="L33" s="2"/>
      <c r="M33" s="2" t="n">
        <v>1000</v>
      </c>
      <c r="N33" s="2" t="n">
        <v>215</v>
      </c>
      <c r="O33" s="2" t="n">
        <v>785</v>
      </c>
      <c r="P33" s="2" t="s">
        <v>96</v>
      </c>
      <c r="Q33" s="2" t="s">
        <v>103</v>
      </c>
      <c r="R33" s="2" t="s">
        <v>108</v>
      </c>
      <c r="S33" s="2" t="s">
        <v>99</v>
      </c>
      <c r="T33" s="2" t="str">
        <f aca="false">A33&amp;"|"&amp;G33</f>
        <v>BT008|Medical</v>
      </c>
    </row>
    <row r="34" customFormat="false" ht="15" hidden="false" customHeight="false" outlineLevel="0" collapsed="false">
      <c r="A34" s="2" t="s">
        <v>15</v>
      </c>
      <c r="B34" s="2" t="s">
        <v>123</v>
      </c>
      <c r="C34" s="2" t="s">
        <v>124</v>
      </c>
      <c r="D34" s="2"/>
      <c r="E34" s="2" t="s">
        <v>125</v>
      </c>
      <c r="F34" s="2" t="s">
        <v>9</v>
      </c>
      <c r="G34" s="2" t="s">
        <v>49</v>
      </c>
      <c r="H34" s="2" t="s">
        <v>95</v>
      </c>
      <c r="I34" s="2"/>
      <c r="J34" s="2"/>
      <c r="K34" s="2" t="n">
        <v>0</v>
      </c>
      <c r="L34" s="2"/>
      <c r="M34" s="2"/>
      <c r="N34" s="2" t="n">
        <v>0</v>
      </c>
      <c r="O34" s="2"/>
      <c r="P34" s="2" t="s">
        <v>96</v>
      </c>
      <c r="Q34" s="2" t="s">
        <v>103</v>
      </c>
      <c r="R34" s="2" t="s">
        <v>108</v>
      </c>
      <c r="S34" s="2" t="s">
        <v>99</v>
      </c>
      <c r="T34" s="2" t="str">
        <f aca="false">A34&amp;"|"&amp;G34</f>
        <v>BT008|Parking</v>
      </c>
    </row>
    <row r="35" customFormat="false" ht="15" hidden="false" customHeight="false" outlineLevel="0" collapsed="false">
      <c r="A35" s="2" t="s">
        <v>15</v>
      </c>
      <c r="B35" s="2" t="s">
        <v>123</v>
      </c>
      <c r="C35" s="2" t="s">
        <v>124</v>
      </c>
      <c r="D35" s="2"/>
      <c r="E35" s="2" t="s">
        <v>125</v>
      </c>
      <c r="F35" s="2" t="s">
        <v>9</v>
      </c>
      <c r="G35" s="2" t="s">
        <v>50</v>
      </c>
      <c r="H35" s="2" t="s">
        <v>95</v>
      </c>
      <c r="I35" s="2"/>
      <c r="J35" s="2" t="n">
        <v>150</v>
      </c>
      <c r="K35" s="2" t="n">
        <v>120</v>
      </c>
      <c r="L35" s="2" t="n">
        <v>30</v>
      </c>
      <c r="M35" s="2"/>
      <c r="N35" s="2" t="n">
        <v>358</v>
      </c>
      <c r="O35" s="2"/>
      <c r="P35" s="2" t="s">
        <v>96</v>
      </c>
      <c r="Q35" s="2" t="s">
        <v>103</v>
      </c>
      <c r="R35" s="2" t="s">
        <v>108</v>
      </c>
      <c r="S35" s="2" t="s">
        <v>99</v>
      </c>
      <c r="T35" s="2" t="str">
        <f aca="false">A35&amp;"|"&amp;G35</f>
        <v>BT008|Phone</v>
      </c>
    </row>
    <row r="36" customFormat="false" ht="15" hidden="false" customHeight="false" outlineLevel="0" collapsed="false">
      <c r="A36" s="2" t="s">
        <v>16</v>
      </c>
      <c r="B36" s="2" t="s">
        <v>110</v>
      </c>
      <c r="C36" s="2" t="s">
        <v>126</v>
      </c>
      <c r="D36" s="2"/>
      <c r="E36" s="2" t="s">
        <v>127</v>
      </c>
      <c r="F36" s="2" t="s">
        <v>5</v>
      </c>
      <c r="G36" s="2" t="s">
        <v>45</v>
      </c>
      <c r="H36" s="2" t="s">
        <v>95</v>
      </c>
      <c r="I36" s="2"/>
      <c r="J36" s="2"/>
      <c r="K36" s="2" t="n">
        <v>0</v>
      </c>
      <c r="L36" s="2"/>
      <c r="M36" s="2"/>
      <c r="N36" s="2" t="n">
        <v>0</v>
      </c>
      <c r="O36" s="2"/>
      <c r="P36" s="2" t="s">
        <v>96</v>
      </c>
      <c r="Q36" s="2" t="s">
        <v>103</v>
      </c>
      <c r="R36" s="2" t="s">
        <v>112</v>
      </c>
      <c r="S36" s="2" t="s">
        <v>99</v>
      </c>
      <c r="T36" s="2" t="str">
        <f aca="false">A36&amp;"|"&amp;G36</f>
        <v>BT009|Meals (Travel)</v>
      </c>
    </row>
    <row r="37" customFormat="false" ht="15" hidden="false" customHeight="false" outlineLevel="0" collapsed="false">
      <c r="A37" s="2" t="s">
        <v>16</v>
      </c>
      <c r="B37" s="2" t="s">
        <v>110</v>
      </c>
      <c r="C37" s="2" t="s">
        <v>126</v>
      </c>
      <c r="D37" s="2"/>
      <c r="E37" s="2" t="s">
        <v>127</v>
      </c>
      <c r="F37" s="2" t="s">
        <v>5</v>
      </c>
      <c r="G37" s="2" t="s">
        <v>48</v>
      </c>
      <c r="H37" s="2" t="s">
        <v>95</v>
      </c>
      <c r="I37" s="2"/>
      <c r="J37" s="2" t="n">
        <v>800</v>
      </c>
      <c r="K37" s="2" t="n">
        <v>0</v>
      </c>
      <c r="L37" s="2" t="n">
        <v>800</v>
      </c>
      <c r="M37" s="2"/>
      <c r="N37" s="2" t="n">
        <v>0</v>
      </c>
      <c r="O37" s="2"/>
      <c r="P37" s="2" t="s">
        <v>96</v>
      </c>
      <c r="Q37" s="2" t="s">
        <v>103</v>
      </c>
      <c r="R37" s="2" t="s">
        <v>112</v>
      </c>
      <c r="S37" s="2" t="s">
        <v>99</v>
      </c>
      <c r="T37" s="2" t="str">
        <f aca="false">A37&amp;"|"&amp;G37</f>
        <v>BT009|Mileage</v>
      </c>
    </row>
    <row r="38" customFormat="false" ht="15" hidden="false" customHeight="false" outlineLevel="0" collapsed="false">
      <c r="A38" s="2" t="s">
        <v>16</v>
      </c>
      <c r="B38" s="2" t="s">
        <v>110</v>
      </c>
      <c r="C38" s="2" t="s">
        <v>126</v>
      </c>
      <c r="D38" s="2"/>
      <c r="E38" s="2" t="s">
        <v>127</v>
      </c>
      <c r="F38" s="2" t="s">
        <v>5</v>
      </c>
      <c r="G38" s="2" t="s">
        <v>46</v>
      </c>
      <c r="H38" s="2" t="s">
        <v>95</v>
      </c>
      <c r="I38" s="2"/>
      <c r="J38" s="2"/>
      <c r="K38" s="2" t="n">
        <v>0</v>
      </c>
      <c r="L38" s="2"/>
      <c r="M38" s="2" t="n">
        <v>1500</v>
      </c>
      <c r="N38" s="2" t="n">
        <v>220</v>
      </c>
      <c r="O38" s="2" t="n">
        <v>1280</v>
      </c>
      <c r="P38" s="2" t="s">
        <v>96</v>
      </c>
      <c r="Q38" s="2" t="s">
        <v>103</v>
      </c>
      <c r="R38" s="2" t="s">
        <v>112</v>
      </c>
      <c r="S38" s="2" t="s">
        <v>99</v>
      </c>
      <c r="T38" s="2" t="str">
        <f aca="false">A38&amp;"|"&amp;G38</f>
        <v>BT009|Medical</v>
      </c>
    </row>
    <row r="39" customFormat="false" ht="15" hidden="false" customHeight="false" outlineLevel="0" collapsed="false">
      <c r="A39" s="2" t="s">
        <v>16</v>
      </c>
      <c r="B39" s="2" t="s">
        <v>110</v>
      </c>
      <c r="C39" s="2" t="s">
        <v>126</v>
      </c>
      <c r="D39" s="2"/>
      <c r="E39" s="2" t="s">
        <v>127</v>
      </c>
      <c r="F39" s="2" t="s">
        <v>5</v>
      </c>
      <c r="G39" s="2" t="s">
        <v>49</v>
      </c>
      <c r="H39" s="2" t="s">
        <v>95</v>
      </c>
      <c r="I39" s="2"/>
      <c r="J39" s="2"/>
      <c r="K39" s="2" t="n">
        <v>0</v>
      </c>
      <c r="L39" s="2"/>
      <c r="M39" s="2"/>
      <c r="N39" s="2" t="n">
        <v>0</v>
      </c>
      <c r="O39" s="2"/>
      <c r="P39" s="2" t="s">
        <v>96</v>
      </c>
      <c r="Q39" s="2" t="s">
        <v>103</v>
      </c>
      <c r="R39" s="2" t="s">
        <v>112</v>
      </c>
      <c r="S39" s="2" t="s">
        <v>99</v>
      </c>
      <c r="T39" s="2" t="str">
        <f aca="false">A39&amp;"|"&amp;G39</f>
        <v>BT009|Parking</v>
      </c>
    </row>
    <row r="40" customFormat="false" ht="15" hidden="false" customHeight="false" outlineLevel="0" collapsed="false">
      <c r="A40" s="2" t="s">
        <v>17</v>
      </c>
      <c r="B40" s="2" t="s">
        <v>128</v>
      </c>
      <c r="C40" s="2" t="s">
        <v>129</v>
      </c>
      <c r="D40" s="2"/>
      <c r="E40" s="2" t="s">
        <v>130</v>
      </c>
      <c r="F40" s="2" t="s">
        <v>5</v>
      </c>
      <c r="G40" s="2" t="s">
        <v>45</v>
      </c>
      <c r="H40" s="2" t="s">
        <v>95</v>
      </c>
      <c r="I40" s="2"/>
      <c r="J40" s="2"/>
      <c r="K40" s="2" t="n">
        <v>0</v>
      </c>
      <c r="L40" s="2"/>
      <c r="M40" s="2"/>
      <c r="N40" s="2" t="n">
        <v>0</v>
      </c>
      <c r="O40" s="2"/>
      <c r="P40" s="2" t="s">
        <v>96</v>
      </c>
      <c r="Q40" s="2" t="s">
        <v>97</v>
      </c>
      <c r="R40" s="2" t="s">
        <v>116</v>
      </c>
      <c r="S40" s="2" t="s">
        <v>99</v>
      </c>
      <c r="T40" s="2" t="str">
        <f aca="false">A40&amp;"|"&amp;G40</f>
        <v>BT010|Meals (Travel)</v>
      </c>
    </row>
    <row r="41" customFormat="false" ht="15" hidden="false" customHeight="false" outlineLevel="0" collapsed="false">
      <c r="A41" s="2" t="s">
        <v>17</v>
      </c>
      <c r="B41" s="2" t="s">
        <v>128</v>
      </c>
      <c r="C41" s="2" t="s">
        <v>129</v>
      </c>
      <c r="D41" s="2"/>
      <c r="E41" s="2" t="s">
        <v>130</v>
      </c>
      <c r="F41" s="2" t="s">
        <v>5</v>
      </c>
      <c r="G41" s="2" t="s">
        <v>48</v>
      </c>
      <c r="H41" s="2" t="s">
        <v>95</v>
      </c>
      <c r="I41" s="2"/>
      <c r="J41" s="2" t="n">
        <v>800</v>
      </c>
      <c r="K41" s="2" t="n">
        <v>0</v>
      </c>
      <c r="L41" s="2" t="n">
        <v>800</v>
      </c>
      <c r="M41" s="2"/>
      <c r="N41" s="2" t="n">
        <v>0</v>
      </c>
      <c r="O41" s="2"/>
      <c r="P41" s="2" t="s">
        <v>96</v>
      </c>
      <c r="Q41" s="2" t="s">
        <v>97</v>
      </c>
      <c r="R41" s="2" t="s">
        <v>116</v>
      </c>
      <c r="S41" s="2" t="s">
        <v>99</v>
      </c>
      <c r="T41" s="2" t="str">
        <f aca="false">A41&amp;"|"&amp;G41</f>
        <v>BT010|Mileage</v>
      </c>
    </row>
    <row r="42" customFormat="false" ht="15" hidden="false" customHeight="false" outlineLevel="0" collapsed="false">
      <c r="A42" s="2" t="s">
        <v>17</v>
      </c>
      <c r="B42" s="2" t="s">
        <v>128</v>
      </c>
      <c r="C42" s="2" t="s">
        <v>129</v>
      </c>
      <c r="D42" s="2"/>
      <c r="E42" s="2" t="s">
        <v>130</v>
      </c>
      <c r="F42" s="2" t="s">
        <v>5</v>
      </c>
      <c r="G42" s="2" t="s">
        <v>46</v>
      </c>
      <c r="H42" s="2" t="s">
        <v>95</v>
      </c>
      <c r="I42" s="2"/>
      <c r="J42" s="2"/>
      <c r="K42" s="2" t="n">
        <v>0</v>
      </c>
      <c r="L42" s="2"/>
      <c r="M42" s="2" t="n">
        <v>1000</v>
      </c>
      <c r="N42" s="2" t="n">
        <v>0</v>
      </c>
      <c r="O42" s="2" t="n">
        <v>1000</v>
      </c>
      <c r="P42" s="2" t="s">
        <v>96</v>
      </c>
      <c r="Q42" s="2" t="s">
        <v>97</v>
      </c>
      <c r="R42" s="2" t="s">
        <v>116</v>
      </c>
      <c r="S42" s="2" t="s">
        <v>99</v>
      </c>
      <c r="T42" s="2" t="str">
        <f aca="false">A42&amp;"|"&amp;G42</f>
        <v>BT010|Medical</v>
      </c>
    </row>
    <row r="43" customFormat="false" ht="15" hidden="false" customHeight="false" outlineLevel="0" collapsed="false">
      <c r="A43" s="2" t="s">
        <v>17</v>
      </c>
      <c r="B43" s="2" t="s">
        <v>128</v>
      </c>
      <c r="C43" s="2" t="s">
        <v>129</v>
      </c>
      <c r="D43" s="2"/>
      <c r="E43" s="2" t="s">
        <v>130</v>
      </c>
      <c r="F43" s="2" t="s">
        <v>5</v>
      </c>
      <c r="G43" s="2" t="s">
        <v>49</v>
      </c>
      <c r="H43" s="2" t="s">
        <v>95</v>
      </c>
      <c r="I43" s="2"/>
      <c r="J43" s="2"/>
      <c r="K43" s="2" t="n">
        <v>0</v>
      </c>
      <c r="L43" s="2"/>
      <c r="M43" s="2"/>
      <c r="N43" s="2" t="n">
        <v>0</v>
      </c>
      <c r="O43" s="2"/>
      <c r="P43" s="2" t="s">
        <v>96</v>
      </c>
      <c r="Q43" s="2" t="s">
        <v>97</v>
      </c>
      <c r="R43" s="2" t="s">
        <v>116</v>
      </c>
      <c r="S43" s="2" t="s">
        <v>99</v>
      </c>
      <c r="T43" s="2" t="str">
        <f aca="false">A43&amp;"|"&amp;G43</f>
        <v>BT010|Parking</v>
      </c>
    </row>
    <row r="44" customFormat="false" ht="15" hidden="false" customHeight="false" outlineLevel="0" collapsed="false">
      <c r="A44" s="2" t="s">
        <v>18</v>
      </c>
      <c r="B44" s="2" t="s">
        <v>131</v>
      </c>
      <c r="C44" s="2" t="s">
        <v>132</v>
      </c>
      <c r="D44" s="2"/>
      <c r="E44" s="2" t="s">
        <v>133</v>
      </c>
      <c r="F44" s="2" t="s">
        <v>5</v>
      </c>
      <c r="G44" s="2" t="s">
        <v>45</v>
      </c>
      <c r="H44" s="2" t="s">
        <v>95</v>
      </c>
      <c r="I44" s="2"/>
      <c r="J44" s="2"/>
      <c r="K44" s="2" t="n">
        <v>0</v>
      </c>
      <c r="L44" s="2"/>
      <c r="M44" s="2"/>
      <c r="N44" s="2" t="n">
        <v>0</v>
      </c>
      <c r="O44" s="2"/>
      <c r="P44" s="2" t="s">
        <v>96</v>
      </c>
      <c r="Q44" s="2" t="s">
        <v>103</v>
      </c>
      <c r="R44" s="2" t="s">
        <v>98</v>
      </c>
      <c r="S44" s="2" t="s">
        <v>99</v>
      </c>
      <c r="T44" s="2" t="str">
        <f aca="false">A44&amp;"|"&amp;G44</f>
        <v>BT011|Meals (Travel)</v>
      </c>
    </row>
    <row r="45" customFormat="false" ht="15" hidden="false" customHeight="false" outlineLevel="0" collapsed="false">
      <c r="A45" s="2" t="s">
        <v>18</v>
      </c>
      <c r="B45" s="2" t="s">
        <v>131</v>
      </c>
      <c r="C45" s="2" t="s">
        <v>132</v>
      </c>
      <c r="D45" s="2"/>
      <c r="E45" s="2" t="s">
        <v>133</v>
      </c>
      <c r="F45" s="2" t="s">
        <v>5</v>
      </c>
      <c r="G45" s="2" t="s">
        <v>48</v>
      </c>
      <c r="H45" s="2" t="s">
        <v>95</v>
      </c>
      <c r="I45" s="2"/>
      <c r="J45" s="2" t="n">
        <v>800</v>
      </c>
      <c r="K45" s="2" t="n">
        <v>0</v>
      </c>
      <c r="L45" s="2" t="n">
        <v>800</v>
      </c>
      <c r="M45" s="2"/>
      <c r="N45" s="2" t="n">
        <v>0</v>
      </c>
      <c r="O45" s="2"/>
      <c r="P45" s="2" t="s">
        <v>96</v>
      </c>
      <c r="Q45" s="2" t="s">
        <v>103</v>
      </c>
      <c r="R45" s="2" t="s">
        <v>98</v>
      </c>
      <c r="S45" s="2" t="s">
        <v>99</v>
      </c>
      <c r="T45" s="2" t="str">
        <f aca="false">A45&amp;"|"&amp;G45</f>
        <v>BT011|Mileage</v>
      </c>
    </row>
    <row r="46" customFormat="false" ht="15" hidden="false" customHeight="false" outlineLevel="0" collapsed="false">
      <c r="A46" s="2" t="s">
        <v>18</v>
      </c>
      <c r="B46" s="2" t="s">
        <v>131</v>
      </c>
      <c r="C46" s="2" t="s">
        <v>132</v>
      </c>
      <c r="D46" s="2"/>
      <c r="E46" s="2" t="s">
        <v>133</v>
      </c>
      <c r="F46" s="2" t="s">
        <v>5</v>
      </c>
      <c r="G46" s="2" t="s">
        <v>46</v>
      </c>
      <c r="H46" s="2" t="s">
        <v>95</v>
      </c>
      <c r="I46" s="2"/>
      <c r="J46" s="2"/>
      <c r="K46" s="2" t="n">
        <v>0</v>
      </c>
      <c r="L46" s="2"/>
      <c r="M46" s="2" t="n">
        <v>1000</v>
      </c>
      <c r="N46" s="2" t="n">
        <v>0</v>
      </c>
      <c r="O46" s="2" t="n">
        <v>1000</v>
      </c>
      <c r="P46" s="2" t="s">
        <v>96</v>
      </c>
      <c r="Q46" s="2" t="s">
        <v>103</v>
      </c>
      <c r="R46" s="2" t="s">
        <v>98</v>
      </c>
      <c r="S46" s="2" t="s">
        <v>99</v>
      </c>
      <c r="T46" s="2" t="str">
        <f aca="false">A46&amp;"|"&amp;G46</f>
        <v>BT011|Medical</v>
      </c>
    </row>
    <row r="47" customFormat="false" ht="15" hidden="false" customHeight="false" outlineLevel="0" collapsed="false">
      <c r="A47" s="2" t="s">
        <v>18</v>
      </c>
      <c r="B47" s="2" t="s">
        <v>131</v>
      </c>
      <c r="C47" s="2" t="s">
        <v>132</v>
      </c>
      <c r="D47" s="2"/>
      <c r="E47" s="2" t="s">
        <v>133</v>
      </c>
      <c r="F47" s="2" t="s">
        <v>5</v>
      </c>
      <c r="G47" s="2" t="s">
        <v>49</v>
      </c>
      <c r="H47" s="2" t="s">
        <v>95</v>
      </c>
      <c r="I47" s="2"/>
      <c r="J47" s="2"/>
      <c r="K47" s="2" t="n">
        <v>0</v>
      </c>
      <c r="L47" s="2"/>
      <c r="M47" s="2"/>
      <c r="N47" s="2" t="n">
        <v>0</v>
      </c>
      <c r="O47" s="2"/>
      <c r="P47" s="2" t="s">
        <v>96</v>
      </c>
      <c r="Q47" s="2" t="s">
        <v>103</v>
      </c>
      <c r="R47" s="2" t="s">
        <v>98</v>
      </c>
      <c r="S47" s="2" t="s">
        <v>99</v>
      </c>
      <c r="T47" s="2" t="str">
        <f aca="false">A47&amp;"|"&amp;G47</f>
        <v>BT011|Parking</v>
      </c>
    </row>
    <row r="48" customFormat="false" ht="15" hidden="false" customHeight="false" outlineLevel="0" collapsed="false">
      <c r="A48" s="2" t="s">
        <v>19</v>
      </c>
      <c r="B48" s="2" t="s">
        <v>134</v>
      </c>
      <c r="C48" s="2" t="s">
        <v>135</v>
      </c>
      <c r="D48" s="2"/>
      <c r="E48" s="2" t="s">
        <v>136</v>
      </c>
      <c r="F48" s="2" t="s">
        <v>5</v>
      </c>
      <c r="G48" s="2" t="s">
        <v>45</v>
      </c>
      <c r="H48" s="2" t="s">
        <v>95</v>
      </c>
      <c r="I48" s="2"/>
      <c r="J48" s="2"/>
      <c r="K48" s="2" t="n">
        <v>0</v>
      </c>
      <c r="L48" s="2"/>
      <c r="M48" s="2"/>
      <c r="N48" s="2" t="n">
        <v>0</v>
      </c>
      <c r="O48" s="2"/>
      <c r="P48" s="2" t="s">
        <v>96</v>
      </c>
      <c r="Q48" s="2" t="s">
        <v>103</v>
      </c>
      <c r="R48" s="2" t="s">
        <v>104</v>
      </c>
      <c r="S48" s="2" t="s">
        <v>99</v>
      </c>
      <c r="T48" s="2" t="str">
        <f aca="false">A48&amp;"|"&amp;G48</f>
        <v>BT012|Meals (Travel)</v>
      </c>
    </row>
    <row r="49" customFormat="false" ht="15" hidden="false" customHeight="false" outlineLevel="0" collapsed="false">
      <c r="A49" s="2" t="s">
        <v>19</v>
      </c>
      <c r="B49" s="2" t="s">
        <v>134</v>
      </c>
      <c r="C49" s="2" t="s">
        <v>135</v>
      </c>
      <c r="D49" s="2"/>
      <c r="E49" s="2" t="s">
        <v>136</v>
      </c>
      <c r="F49" s="2" t="s">
        <v>5</v>
      </c>
      <c r="G49" s="2" t="s">
        <v>48</v>
      </c>
      <c r="H49" s="2" t="s">
        <v>95</v>
      </c>
      <c r="I49" s="2"/>
      <c r="J49" s="2" t="n">
        <v>800</v>
      </c>
      <c r="K49" s="2" t="n">
        <v>72</v>
      </c>
      <c r="L49" s="2" t="n">
        <v>728</v>
      </c>
      <c r="M49" s="2"/>
      <c r="N49" s="2" t="n">
        <v>216</v>
      </c>
      <c r="O49" s="2"/>
      <c r="P49" s="2" t="s">
        <v>96</v>
      </c>
      <c r="Q49" s="2" t="s">
        <v>103</v>
      </c>
      <c r="R49" s="2" t="s">
        <v>104</v>
      </c>
      <c r="S49" s="2" t="s">
        <v>99</v>
      </c>
      <c r="T49" s="2" t="str">
        <f aca="false">A49&amp;"|"&amp;G49</f>
        <v>BT012|Mileage</v>
      </c>
    </row>
    <row r="50" customFormat="false" ht="15" hidden="false" customHeight="false" outlineLevel="0" collapsed="false">
      <c r="A50" s="2" t="s">
        <v>19</v>
      </c>
      <c r="B50" s="2" t="s">
        <v>134</v>
      </c>
      <c r="C50" s="2" t="s">
        <v>135</v>
      </c>
      <c r="D50" s="2"/>
      <c r="E50" s="2" t="s">
        <v>136</v>
      </c>
      <c r="F50" s="2" t="s">
        <v>5</v>
      </c>
      <c r="G50" s="2" t="s">
        <v>46</v>
      </c>
      <c r="H50" s="2" t="s">
        <v>95</v>
      </c>
      <c r="I50" s="2"/>
      <c r="J50" s="2"/>
      <c r="K50" s="2" t="n">
        <v>0</v>
      </c>
      <c r="L50" s="2"/>
      <c r="M50" s="2" t="n">
        <v>1000</v>
      </c>
      <c r="N50" s="2" t="n">
        <v>390</v>
      </c>
      <c r="O50" s="2" t="n">
        <v>610</v>
      </c>
      <c r="P50" s="2" t="s">
        <v>96</v>
      </c>
      <c r="Q50" s="2" t="s">
        <v>103</v>
      </c>
      <c r="R50" s="2" t="s">
        <v>104</v>
      </c>
      <c r="S50" s="2" t="s">
        <v>99</v>
      </c>
      <c r="T50" s="2" t="str">
        <f aca="false">A50&amp;"|"&amp;G50</f>
        <v>BT012|Medical</v>
      </c>
    </row>
    <row r="51" customFormat="false" ht="15" hidden="false" customHeight="false" outlineLevel="0" collapsed="false">
      <c r="A51" s="2" t="s">
        <v>19</v>
      </c>
      <c r="B51" s="2" t="s">
        <v>134</v>
      </c>
      <c r="C51" s="2" t="s">
        <v>135</v>
      </c>
      <c r="D51" s="2"/>
      <c r="E51" s="2" t="s">
        <v>136</v>
      </c>
      <c r="F51" s="2" t="s">
        <v>5</v>
      </c>
      <c r="G51" s="2" t="s">
        <v>49</v>
      </c>
      <c r="H51" s="2" t="s">
        <v>95</v>
      </c>
      <c r="I51" s="2"/>
      <c r="J51" s="2"/>
      <c r="K51" s="2" t="n">
        <v>0</v>
      </c>
      <c r="L51" s="2"/>
      <c r="M51" s="2"/>
      <c r="N51" s="2" t="n">
        <v>0</v>
      </c>
      <c r="O51" s="2"/>
      <c r="P51" s="2" t="s">
        <v>96</v>
      </c>
      <c r="Q51" s="2" t="s">
        <v>103</v>
      </c>
      <c r="R51" s="2" t="s">
        <v>104</v>
      </c>
      <c r="S51" s="2" t="s">
        <v>99</v>
      </c>
      <c r="T51" s="2" t="str">
        <f aca="false">A51&amp;"|"&amp;G51</f>
        <v>BT012|Parking</v>
      </c>
    </row>
    <row r="52" customFormat="false" ht="15" hidden="false" customHeight="false" outlineLevel="0" collapsed="false">
      <c r="A52" s="2" t="s">
        <v>20</v>
      </c>
      <c r="B52" s="2" t="s">
        <v>137</v>
      </c>
      <c r="C52" s="2" t="s">
        <v>138</v>
      </c>
      <c r="D52" s="2"/>
      <c r="E52" s="2" t="s">
        <v>139</v>
      </c>
      <c r="F52" s="2" t="s">
        <v>5</v>
      </c>
      <c r="G52" s="2" t="s">
        <v>45</v>
      </c>
      <c r="H52" s="2" t="s">
        <v>95</v>
      </c>
      <c r="I52" s="2"/>
      <c r="J52" s="2"/>
      <c r="K52" s="2" t="n">
        <v>0</v>
      </c>
      <c r="L52" s="2"/>
      <c r="M52" s="2"/>
      <c r="N52" s="2" t="n">
        <v>0</v>
      </c>
      <c r="O52" s="2"/>
      <c r="P52" s="2" t="s">
        <v>96</v>
      </c>
      <c r="Q52" s="2" t="s">
        <v>97</v>
      </c>
      <c r="R52" s="2" t="s">
        <v>140</v>
      </c>
      <c r="S52" s="2" t="s">
        <v>99</v>
      </c>
      <c r="T52" s="2" t="str">
        <f aca="false">A52&amp;"|"&amp;G52</f>
        <v>BT013|Meals (Travel)</v>
      </c>
    </row>
    <row r="53" customFormat="false" ht="15" hidden="false" customHeight="false" outlineLevel="0" collapsed="false">
      <c r="A53" s="2" t="s">
        <v>20</v>
      </c>
      <c r="B53" s="2" t="s">
        <v>137</v>
      </c>
      <c r="C53" s="2" t="s">
        <v>138</v>
      </c>
      <c r="D53" s="2"/>
      <c r="E53" s="2" t="s">
        <v>139</v>
      </c>
      <c r="F53" s="2" t="s">
        <v>5</v>
      </c>
      <c r="G53" s="2" t="s">
        <v>48</v>
      </c>
      <c r="H53" s="2" t="s">
        <v>95</v>
      </c>
      <c r="I53" s="2"/>
      <c r="J53" s="2" t="n">
        <v>800</v>
      </c>
      <c r="K53" s="2" t="n">
        <v>0</v>
      </c>
      <c r="L53" s="2" t="n">
        <v>800</v>
      </c>
      <c r="M53" s="2"/>
      <c r="N53" s="2" t="n">
        <v>246</v>
      </c>
      <c r="O53" s="2"/>
      <c r="P53" s="2" t="s">
        <v>96</v>
      </c>
      <c r="Q53" s="2" t="s">
        <v>97</v>
      </c>
      <c r="R53" s="2" t="s">
        <v>140</v>
      </c>
      <c r="S53" s="2" t="s">
        <v>99</v>
      </c>
      <c r="T53" s="2" t="str">
        <f aca="false">A53&amp;"|"&amp;G53</f>
        <v>BT013|Mileage</v>
      </c>
    </row>
    <row r="54" customFormat="false" ht="15" hidden="false" customHeight="false" outlineLevel="0" collapsed="false">
      <c r="A54" s="2" t="s">
        <v>20</v>
      </c>
      <c r="B54" s="2" t="s">
        <v>137</v>
      </c>
      <c r="C54" s="2" t="s">
        <v>138</v>
      </c>
      <c r="D54" s="2"/>
      <c r="E54" s="2" t="s">
        <v>139</v>
      </c>
      <c r="F54" s="2" t="s">
        <v>5</v>
      </c>
      <c r="G54" s="2" t="s">
        <v>46</v>
      </c>
      <c r="H54" s="2" t="s">
        <v>95</v>
      </c>
      <c r="I54" s="2"/>
      <c r="J54" s="2"/>
      <c r="K54" s="2" t="n">
        <v>0</v>
      </c>
      <c r="L54" s="2"/>
      <c r="M54" s="2" t="n">
        <v>1000</v>
      </c>
      <c r="N54" s="2" t="n">
        <v>0</v>
      </c>
      <c r="O54" s="2" t="n">
        <v>1000</v>
      </c>
      <c r="P54" s="2" t="s">
        <v>96</v>
      </c>
      <c r="Q54" s="2" t="s">
        <v>97</v>
      </c>
      <c r="R54" s="2" t="s">
        <v>140</v>
      </c>
      <c r="S54" s="2" t="s">
        <v>99</v>
      </c>
      <c r="T54" s="2" t="str">
        <f aca="false">A54&amp;"|"&amp;G54</f>
        <v>BT013|Medical</v>
      </c>
    </row>
    <row r="55" customFormat="false" ht="15" hidden="false" customHeight="false" outlineLevel="0" collapsed="false">
      <c r="A55" s="2" t="s">
        <v>20</v>
      </c>
      <c r="B55" s="2" t="s">
        <v>137</v>
      </c>
      <c r="C55" s="2" t="s">
        <v>138</v>
      </c>
      <c r="D55" s="2"/>
      <c r="E55" s="2" t="s">
        <v>139</v>
      </c>
      <c r="F55" s="2" t="s">
        <v>5</v>
      </c>
      <c r="G55" s="2" t="s">
        <v>49</v>
      </c>
      <c r="H55" s="2" t="s">
        <v>95</v>
      </c>
      <c r="I55" s="2"/>
      <c r="J55" s="2"/>
      <c r="K55" s="2" t="n">
        <v>0</v>
      </c>
      <c r="L55" s="2"/>
      <c r="M55" s="2"/>
      <c r="N55" s="2" t="n">
        <v>0</v>
      </c>
      <c r="O55" s="2"/>
      <c r="P55" s="2" t="s">
        <v>96</v>
      </c>
      <c r="Q55" s="2" t="s">
        <v>97</v>
      </c>
      <c r="R55" s="2" t="s">
        <v>140</v>
      </c>
      <c r="S55" s="2" t="s">
        <v>99</v>
      </c>
      <c r="T55" s="2" t="str">
        <f aca="false">A55&amp;"|"&amp;G55</f>
        <v>BT013|Parking</v>
      </c>
    </row>
    <row r="56" customFormat="false" ht="15" hidden="false" customHeight="false" outlineLevel="0" collapsed="false">
      <c r="A56" s="2" t="s">
        <v>21</v>
      </c>
      <c r="B56" s="2" t="s">
        <v>141</v>
      </c>
      <c r="C56" s="2" t="s">
        <v>142</v>
      </c>
      <c r="D56" s="2"/>
      <c r="E56" s="2" t="s">
        <v>143</v>
      </c>
      <c r="F56" s="2" t="s">
        <v>9</v>
      </c>
      <c r="G56" s="2" t="s">
        <v>45</v>
      </c>
      <c r="H56" s="2" t="s">
        <v>95</v>
      </c>
      <c r="I56" s="2"/>
      <c r="J56" s="2"/>
      <c r="K56" s="2" t="n">
        <v>0</v>
      </c>
      <c r="L56" s="2"/>
      <c r="M56" s="2"/>
      <c r="N56" s="2" t="n">
        <v>0</v>
      </c>
      <c r="O56" s="2"/>
      <c r="P56" s="2" t="s">
        <v>96</v>
      </c>
      <c r="Q56" s="2" t="s">
        <v>103</v>
      </c>
      <c r="R56" s="2" t="s">
        <v>108</v>
      </c>
      <c r="S56" s="2" t="s">
        <v>99</v>
      </c>
      <c r="T56" s="2" t="str">
        <f aca="false">A56&amp;"|"&amp;G56</f>
        <v>BT014|Meals (Travel)</v>
      </c>
    </row>
    <row r="57" customFormat="false" ht="15" hidden="false" customHeight="false" outlineLevel="0" collapsed="false">
      <c r="A57" s="2" t="s">
        <v>21</v>
      </c>
      <c r="B57" s="2" t="s">
        <v>141</v>
      </c>
      <c r="C57" s="2" t="s">
        <v>142</v>
      </c>
      <c r="D57" s="2"/>
      <c r="E57" s="2" t="s">
        <v>143</v>
      </c>
      <c r="F57" s="2" t="s">
        <v>9</v>
      </c>
      <c r="G57" s="2" t="s">
        <v>48</v>
      </c>
      <c r="H57" s="2" t="s">
        <v>95</v>
      </c>
      <c r="I57" s="2"/>
      <c r="J57" s="2" t="n">
        <v>800</v>
      </c>
      <c r="K57" s="2" t="n">
        <v>0</v>
      </c>
      <c r="L57" s="2" t="n">
        <v>800</v>
      </c>
      <c r="M57" s="2"/>
      <c r="N57" s="2" t="n">
        <v>288</v>
      </c>
      <c r="O57" s="2"/>
      <c r="P57" s="2" t="s">
        <v>96</v>
      </c>
      <c r="Q57" s="2" t="s">
        <v>103</v>
      </c>
      <c r="R57" s="2" t="s">
        <v>108</v>
      </c>
      <c r="S57" s="2" t="s">
        <v>99</v>
      </c>
      <c r="T57" s="2" t="str">
        <f aca="false">A57&amp;"|"&amp;G57</f>
        <v>BT014|Mileage</v>
      </c>
    </row>
    <row r="58" customFormat="false" ht="15" hidden="false" customHeight="false" outlineLevel="0" collapsed="false">
      <c r="A58" s="2" t="s">
        <v>21</v>
      </c>
      <c r="B58" s="2" t="s">
        <v>141</v>
      </c>
      <c r="C58" s="2" t="s">
        <v>142</v>
      </c>
      <c r="D58" s="2"/>
      <c r="E58" s="2" t="s">
        <v>143</v>
      </c>
      <c r="F58" s="2" t="s">
        <v>9</v>
      </c>
      <c r="G58" s="2" t="s">
        <v>46</v>
      </c>
      <c r="H58" s="2" t="s">
        <v>95</v>
      </c>
      <c r="I58" s="2"/>
      <c r="J58" s="2"/>
      <c r="K58" s="2" t="n">
        <v>0</v>
      </c>
      <c r="L58" s="2"/>
      <c r="M58" s="2" t="n">
        <v>1000</v>
      </c>
      <c r="N58" s="2" t="n">
        <v>225</v>
      </c>
      <c r="O58" s="2" t="n">
        <v>775</v>
      </c>
      <c r="P58" s="2" t="s">
        <v>96</v>
      </c>
      <c r="Q58" s="2" t="s">
        <v>103</v>
      </c>
      <c r="R58" s="2" t="s">
        <v>108</v>
      </c>
      <c r="S58" s="2" t="s">
        <v>99</v>
      </c>
      <c r="T58" s="2" t="str">
        <f aca="false">A58&amp;"|"&amp;G58</f>
        <v>BT014|Medical</v>
      </c>
    </row>
    <row r="59" customFormat="false" ht="15" hidden="false" customHeight="false" outlineLevel="0" collapsed="false">
      <c r="A59" s="2" t="s">
        <v>21</v>
      </c>
      <c r="B59" s="2" t="s">
        <v>141</v>
      </c>
      <c r="C59" s="2" t="s">
        <v>142</v>
      </c>
      <c r="D59" s="2"/>
      <c r="E59" s="2" t="s">
        <v>143</v>
      </c>
      <c r="F59" s="2" t="s">
        <v>9</v>
      </c>
      <c r="G59" s="2" t="s">
        <v>49</v>
      </c>
      <c r="H59" s="2" t="s">
        <v>95</v>
      </c>
      <c r="I59" s="2"/>
      <c r="J59" s="2"/>
      <c r="K59" s="2" t="n">
        <v>0</v>
      </c>
      <c r="L59" s="2"/>
      <c r="M59" s="2"/>
      <c r="N59" s="2" t="n">
        <v>0</v>
      </c>
      <c r="O59" s="2"/>
      <c r="P59" s="2" t="s">
        <v>96</v>
      </c>
      <c r="Q59" s="2" t="s">
        <v>103</v>
      </c>
      <c r="R59" s="2" t="s">
        <v>108</v>
      </c>
      <c r="S59" s="2" t="s">
        <v>99</v>
      </c>
      <c r="T59" s="2" t="str">
        <f aca="false">A59&amp;"|"&amp;G59</f>
        <v>BT014|Parking</v>
      </c>
    </row>
    <row r="60" customFormat="false" ht="15" hidden="false" customHeight="false" outlineLevel="0" collapsed="false">
      <c r="A60" s="2" t="s">
        <v>21</v>
      </c>
      <c r="B60" s="2" t="s">
        <v>141</v>
      </c>
      <c r="C60" s="2" t="s">
        <v>142</v>
      </c>
      <c r="D60" s="2"/>
      <c r="E60" s="2" t="s">
        <v>143</v>
      </c>
      <c r="F60" s="2" t="s">
        <v>9</v>
      </c>
      <c r="G60" s="2" t="s">
        <v>50</v>
      </c>
      <c r="H60" s="2" t="s">
        <v>95</v>
      </c>
      <c r="I60" s="2"/>
      <c r="J60" s="2" t="n">
        <v>150</v>
      </c>
      <c r="K60" s="2" t="n">
        <v>120</v>
      </c>
      <c r="L60" s="2" t="n">
        <v>30</v>
      </c>
      <c r="M60" s="2"/>
      <c r="N60" s="2" t="n">
        <v>375</v>
      </c>
      <c r="O60" s="2"/>
      <c r="P60" s="2" t="s">
        <v>96</v>
      </c>
      <c r="Q60" s="2" t="s">
        <v>103</v>
      </c>
      <c r="R60" s="2" t="s">
        <v>108</v>
      </c>
      <c r="S60" s="2" t="s">
        <v>99</v>
      </c>
      <c r="T60" s="2" t="str">
        <f aca="false">A60&amp;"|"&amp;G60</f>
        <v>BT014|Phone</v>
      </c>
    </row>
    <row r="61" customFormat="false" ht="15" hidden="false" customHeight="false" outlineLevel="0" collapsed="false">
      <c r="A61" s="2" t="s">
        <v>22</v>
      </c>
      <c r="B61" s="2" t="s">
        <v>144</v>
      </c>
      <c r="C61" s="2" t="s">
        <v>145</v>
      </c>
      <c r="D61" s="2"/>
      <c r="E61" s="2" t="s">
        <v>146</v>
      </c>
      <c r="F61" s="2" t="s">
        <v>5</v>
      </c>
      <c r="G61" s="2" t="s">
        <v>45</v>
      </c>
      <c r="H61" s="2" t="s">
        <v>95</v>
      </c>
      <c r="I61" s="2"/>
      <c r="J61" s="2"/>
      <c r="K61" s="2" t="n">
        <v>0</v>
      </c>
      <c r="L61" s="2"/>
      <c r="M61" s="2"/>
      <c r="N61" s="2" t="n">
        <v>0</v>
      </c>
      <c r="O61" s="2"/>
      <c r="P61" s="2" t="s">
        <v>96</v>
      </c>
      <c r="Q61" s="2" t="s">
        <v>103</v>
      </c>
      <c r="R61" s="2" t="s">
        <v>116</v>
      </c>
      <c r="S61" s="2" t="s">
        <v>99</v>
      </c>
      <c r="T61" s="2" t="str">
        <f aca="false">A61&amp;"|"&amp;G61</f>
        <v>BT015|Meals (Travel)</v>
      </c>
    </row>
    <row r="62" customFormat="false" ht="15" hidden="false" customHeight="false" outlineLevel="0" collapsed="false">
      <c r="A62" s="2" t="s">
        <v>22</v>
      </c>
      <c r="B62" s="2" t="s">
        <v>144</v>
      </c>
      <c r="C62" s="2" t="s">
        <v>145</v>
      </c>
      <c r="D62" s="2"/>
      <c r="E62" s="2" t="s">
        <v>146</v>
      </c>
      <c r="F62" s="2" t="s">
        <v>5</v>
      </c>
      <c r="G62" s="2" t="s">
        <v>48</v>
      </c>
      <c r="H62" s="2" t="s">
        <v>95</v>
      </c>
      <c r="I62" s="2"/>
      <c r="J62" s="2" t="n">
        <v>800</v>
      </c>
      <c r="K62" s="2" t="n">
        <v>0</v>
      </c>
      <c r="L62" s="2" t="n">
        <v>800</v>
      </c>
      <c r="M62" s="2"/>
      <c r="N62" s="2" t="n">
        <v>0</v>
      </c>
      <c r="O62" s="2"/>
      <c r="P62" s="2" t="s">
        <v>96</v>
      </c>
      <c r="Q62" s="2" t="s">
        <v>103</v>
      </c>
      <c r="R62" s="2" t="s">
        <v>116</v>
      </c>
      <c r="S62" s="2" t="s">
        <v>99</v>
      </c>
      <c r="T62" s="2" t="str">
        <f aca="false">A62&amp;"|"&amp;G62</f>
        <v>BT015|Mileage</v>
      </c>
    </row>
    <row r="63" customFormat="false" ht="15" hidden="false" customHeight="false" outlineLevel="0" collapsed="false">
      <c r="A63" s="2" t="s">
        <v>22</v>
      </c>
      <c r="B63" s="2" t="s">
        <v>144</v>
      </c>
      <c r="C63" s="2" t="s">
        <v>145</v>
      </c>
      <c r="D63" s="2"/>
      <c r="E63" s="2" t="s">
        <v>146</v>
      </c>
      <c r="F63" s="2" t="s">
        <v>5</v>
      </c>
      <c r="G63" s="2" t="s">
        <v>46</v>
      </c>
      <c r="H63" s="2" t="s">
        <v>95</v>
      </c>
      <c r="I63" s="2"/>
      <c r="J63" s="2"/>
      <c r="K63" s="2" t="n">
        <v>0</v>
      </c>
      <c r="L63" s="2"/>
      <c r="M63" s="2" t="n">
        <v>1000</v>
      </c>
      <c r="N63" s="2" t="n">
        <v>440</v>
      </c>
      <c r="O63" s="2" t="n">
        <v>560</v>
      </c>
      <c r="P63" s="2" t="s">
        <v>96</v>
      </c>
      <c r="Q63" s="2" t="s">
        <v>103</v>
      </c>
      <c r="R63" s="2" t="s">
        <v>116</v>
      </c>
      <c r="S63" s="2" t="s">
        <v>99</v>
      </c>
      <c r="T63" s="2" t="str">
        <f aca="false">A63&amp;"|"&amp;G63</f>
        <v>BT015|Medical</v>
      </c>
    </row>
    <row r="64" customFormat="false" ht="15" hidden="false" customHeight="false" outlineLevel="0" collapsed="false">
      <c r="A64" s="2" t="s">
        <v>22</v>
      </c>
      <c r="B64" s="2" t="s">
        <v>144</v>
      </c>
      <c r="C64" s="2" t="s">
        <v>145</v>
      </c>
      <c r="D64" s="2"/>
      <c r="E64" s="2" t="s">
        <v>146</v>
      </c>
      <c r="F64" s="2" t="s">
        <v>5</v>
      </c>
      <c r="G64" s="2" t="s">
        <v>49</v>
      </c>
      <c r="H64" s="2" t="s">
        <v>95</v>
      </c>
      <c r="I64" s="2"/>
      <c r="J64" s="2"/>
      <c r="K64" s="2" t="n">
        <v>0</v>
      </c>
      <c r="L64" s="2"/>
      <c r="M64" s="2"/>
      <c r="N64" s="2" t="n">
        <v>0</v>
      </c>
      <c r="O64" s="2"/>
      <c r="P64" s="2" t="s">
        <v>96</v>
      </c>
      <c r="Q64" s="2" t="s">
        <v>103</v>
      </c>
      <c r="R64" s="2" t="s">
        <v>116</v>
      </c>
      <c r="S64" s="2" t="s">
        <v>99</v>
      </c>
      <c r="T64" s="2" t="str">
        <f aca="false">A64&amp;"|"&amp;G64</f>
        <v>BT015|Parking</v>
      </c>
    </row>
    <row r="65" customFormat="false" ht="15" hidden="false" customHeight="false" outlineLevel="0" collapsed="false">
      <c r="A65" s="2" t="s">
        <v>23</v>
      </c>
      <c r="B65" s="2" t="s">
        <v>147</v>
      </c>
      <c r="C65" s="2" t="s">
        <v>148</v>
      </c>
      <c r="D65" s="2"/>
      <c r="E65" s="2" t="s">
        <v>149</v>
      </c>
      <c r="F65" s="2" t="s">
        <v>5</v>
      </c>
      <c r="G65" s="2" t="s">
        <v>45</v>
      </c>
      <c r="H65" s="2" t="s">
        <v>95</v>
      </c>
      <c r="I65" s="2"/>
      <c r="J65" s="2"/>
      <c r="K65" s="2" t="n">
        <v>0</v>
      </c>
      <c r="L65" s="2"/>
      <c r="M65" s="2"/>
      <c r="N65" s="2" t="n">
        <v>0</v>
      </c>
      <c r="O65" s="2"/>
      <c r="P65" s="2" t="s">
        <v>96</v>
      </c>
      <c r="Q65" s="2" t="s">
        <v>97</v>
      </c>
      <c r="R65" s="2" t="s">
        <v>98</v>
      </c>
      <c r="S65" s="2" t="s">
        <v>99</v>
      </c>
      <c r="T65" s="2" t="str">
        <f aca="false">A65&amp;"|"&amp;G65</f>
        <v>BT016|Meals (Travel)</v>
      </c>
    </row>
    <row r="66" customFormat="false" ht="15" hidden="false" customHeight="false" outlineLevel="0" collapsed="false">
      <c r="A66" s="2" t="s">
        <v>23</v>
      </c>
      <c r="B66" s="2" t="s">
        <v>147</v>
      </c>
      <c r="C66" s="2" t="s">
        <v>148</v>
      </c>
      <c r="D66" s="2"/>
      <c r="E66" s="2" t="s">
        <v>149</v>
      </c>
      <c r="F66" s="2" t="s">
        <v>5</v>
      </c>
      <c r="G66" s="2" t="s">
        <v>48</v>
      </c>
      <c r="H66" s="2" t="s">
        <v>95</v>
      </c>
      <c r="I66" s="2"/>
      <c r="J66" s="2" t="n">
        <v>800</v>
      </c>
      <c r="K66" s="2" t="n">
        <v>0</v>
      </c>
      <c r="L66" s="2" t="n">
        <v>800</v>
      </c>
      <c r="M66" s="2"/>
      <c r="N66" s="2" t="n">
        <v>0</v>
      </c>
      <c r="O66" s="2"/>
      <c r="P66" s="2" t="s">
        <v>96</v>
      </c>
      <c r="Q66" s="2" t="s">
        <v>97</v>
      </c>
      <c r="R66" s="2" t="s">
        <v>98</v>
      </c>
      <c r="S66" s="2" t="s">
        <v>99</v>
      </c>
      <c r="T66" s="2" t="str">
        <f aca="false">A66&amp;"|"&amp;G66</f>
        <v>BT016|Mileage</v>
      </c>
    </row>
    <row r="67" customFormat="false" ht="15" hidden="false" customHeight="false" outlineLevel="0" collapsed="false">
      <c r="A67" s="2" t="s">
        <v>23</v>
      </c>
      <c r="B67" s="2" t="s">
        <v>147</v>
      </c>
      <c r="C67" s="2" t="s">
        <v>148</v>
      </c>
      <c r="D67" s="2"/>
      <c r="E67" s="2" t="s">
        <v>149</v>
      </c>
      <c r="F67" s="2" t="s">
        <v>5</v>
      </c>
      <c r="G67" s="2" t="s">
        <v>46</v>
      </c>
      <c r="H67" s="2" t="s">
        <v>95</v>
      </c>
      <c r="I67" s="2"/>
      <c r="J67" s="2"/>
      <c r="K67" s="2" t="n">
        <v>0</v>
      </c>
      <c r="L67" s="2"/>
      <c r="M67" s="2" t="n">
        <v>1000</v>
      </c>
      <c r="N67" s="2" t="n">
        <v>180</v>
      </c>
      <c r="O67" s="2" t="n">
        <v>820</v>
      </c>
      <c r="P67" s="2" t="s">
        <v>96</v>
      </c>
      <c r="Q67" s="2" t="s">
        <v>97</v>
      </c>
      <c r="R67" s="2" t="s">
        <v>98</v>
      </c>
      <c r="S67" s="2" t="s">
        <v>99</v>
      </c>
      <c r="T67" s="2" t="str">
        <f aca="false">A67&amp;"|"&amp;G67</f>
        <v>BT016|Medical</v>
      </c>
    </row>
    <row r="68" customFormat="false" ht="15" hidden="false" customHeight="false" outlineLevel="0" collapsed="false">
      <c r="A68" s="2" t="s">
        <v>23</v>
      </c>
      <c r="B68" s="2" t="s">
        <v>147</v>
      </c>
      <c r="C68" s="2" t="s">
        <v>148</v>
      </c>
      <c r="D68" s="2"/>
      <c r="E68" s="2" t="s">
        <v>149</v>
      </c>
      <c r="F68" s="2" t="s">
        <v>5</v>
      </c>
      <c r="G68" s="2" t="s">
        <v>49</v>
      </c>
      <c r="H68" s="2" t="s">
        <v>95</v>
      </c>
      <c r="I68" s="2"/>
      <c r="J68" s="2"/>
      <c r="K68" s="2" t="n">
        <v>0</v>
      </c>
      <c r="L68" s="2"/>
      <c r="M68" s="2"/>
      <c r="N68" s="2" t="n">
        <v>0</v>
      </c>
      <c r="O68" s="2"/>
      <c r="P68" s="2" t="s">
        <v>96</v>
      </c>
      <c r="Q68" s="2" t="s">
        <v>97</v>
      </c>
      <c r="R68" s="2" t="s">
        <v>98</v>
      </c>
      <c r="S68" s="2" t="s">
        <v>99</v>
      </c>
      <c r="T68" s="2" t="str">
        <f aca="false">A68&amp;"|"&amp;G68</f>
        <v>BT016|Parking</v>
      </c>
    </row>
    <row r="69" customFormat="false" ht="15" hidden="false" customHeight="false" outlineLevel="0" collapsed="false">
      <c r="A69" s="2" t="s">
        <v>24</v>
      </c>
      <c r="B69" s="2" t="s">
        <v>150</v>
      </c>
      <c r="C69" s="2" t="s">
        <v>151</v>
      </c>
      <c r="D69" s="2"/>
      <c r="E69" s="2" t="s">
        <v>152</v>
      </c>
      <c r="F69" s="2" t="s">
        <v>5</v>
      </c>
      <c r="G69" s="2" t="s">
        <v>45</v>
      </c>
      <c r="H69" s="2" t="s">
        <v>95</v>
      </c>
      <c r="I69" s="2"/>
      <c r="J69" s="2"/>
      <c r="K69" s="2" t="n">
        <v>0</v>
      </c>
      <c r="L69" s="2"/>
      <c r="M69" s="2"/>
      <c r="N69" s="2" t="n">
        <v>0</v>
      </c>
      <c r="O69" s="2"/>
      <c r="P69" s="2" t="s">
        <v>96</v>
      </c>
      <c r="Q69" s="2" t="s">
        <v>103</v>
      </c>
      <c r="R69" s="2" t="s">
        <v>104</v>
      </c>
      <c r="S69" s="2" t="s">
        <v>99</v>
      </c>
      <c r="T69" s="2" t="str">
        <f aca="false">A69&amp;"|"&amp;G69</f>
        <v>BT017|Meals (Travel)</v>
      </c>
    </row>
    <row r="70" customFormat="false" ht="15" hidden="false" customHeight="false" outlineLevel="0" collapsed="false">
      <c r="A70" s="2" t="s">
        <v>24</v>
      </c>
      <c r="B70" s="2" t="s">
        <v>150</v>
      </c>
      <c r="C70" s="2" t="s">
        <v>151</v>
      </c>
      <c r="D70" s="2"/>
      <c r="E70" s="2" t="s">
        <v>152</v>
      </c>
      <c r="F70" s="2" t="s">
        <v>5</v>
      </c>
      <c r="G70" s="2" t="s">
        <v>48</v>
      </c>
      <c r="H70" s="2" t="s">
        <v>95</v>
      </c>
      <c r="I70" s="2"/>
      <c r="J70" s="2" t="n">
        <v>800</v>
      </c>
      <c r="K70" s="2" t="n">
        <v>0</v>
      </c>
      <c r="L70" s="2" t="n">
        <v>800</v>
      </c>
      <c r="M70" s="2"/>
      <c r="N70" s="2" t="n">
        <v>180</v>
      </c>
      <c r="O70" s="2"/>
      <c r="P70" s="2" t="s">
        <v>96</v>
      </c>
      <c r="Q70" s="2" t="s">
        <v>103</v>
      </c>
      <c r="R70" s="2" t="s">
        <v>104</v>
      </c>
      <c r="S70" s="2" t="s">
        <v>99</v>
      </c>
      <c r="T70" s="2" t="str">
        <f aca="false">A70&amp;"|"&amp;G70</f>
        <v>BT017|Mileage</v>
      </c>
    </row>
    <row r="71" customFormat="false" ht="15" hidden="false" customHeight="false" outlineLevel="0" collapsed="false">
      <c r="A71" s="2" t="s">
        <v>24</v>
      </c>
      <c r="B71" s="2" t="s">
        <v>150</v>
      </c>
      <c r="C71" s="2" t="s">
        <v>151</v>
      </c>
      <c r="D71" s="2"/>
      <c r="E71" s="2" t="s">
        <v>152</v>
      </c>
      <c r="F71" s="2" t="s">
        <v>5</v>
      </c>
      <c r="G71" s="2" t="s">
        <v>46</v>
      </c>
      <c r="H71" s="2" t="s">
        <v>95</v>
      </c>
      <c r="I71" s="2"/>
      <c r="J71" s="2"/>
      <c r="K71" s="2" t="n">
        <v>0</v>
      </c>
      <c r="L71" s="2"/>
      <c r="M71" s="2" t="n">
        <v>1000</v>
      </c>
      <c r="N71" s="2" t="n">
        <v>150</v>
      </c>
      <c r="O71" s="2" t="n">
        <v>850</v>
      </c>
      <c r="P71" s="2" t="s">
        <v>96</v>
      </c>
      <c r="Q71" s="2" t="s">
        <v>103</v>
      </c>
      <c r="R71" s="2" t="s">
        <v>104</v>
      </c>
      <c r="S71" s="2" t="s">
        <v>99</v>
      </c>
      <c r="T71" s="2" t="str">
        <f aca="false">A71&amp;"|"&amp;G71</f>
        <v>BT017|Medical</v>
      </c>
    </row>
    <row r="72" customFormat="false" ht="15" hidden="false" customHeight="false" outlineLevel="0" collapsed="false">
      <c r="A72" s="2" t="s">
        <v>24</v>
      </c>
      <c r="B72" s="2" t="s">
        <v>150</v>
      </c>
      <c r="C72" s="2" t="s">
        <v>151</v>
      </c>
      <c r="D72" s="2"/>
      <c r="E72" s="2" t="s">
        <v>152</v>
      </c>
      <c r="F72" s="2" t="s">
        <v>5</v>
      </c>
      <c r="G72" s="2" t="s">
        <v>49</v>
      </c>
      <c r="H72" s="2" t="s">
        <v>95</v>
      </c>
      <c r="I72" s="2"/>
      <c r="J72" s="2"/>
      <c r="K72" s="2" t="n">
        <v>0</v>
      </c>
      <c r="L72" s="2"/>
      <c r="M72" s="2"/>
      <c r="N72" s="2" t="n">
        <v>0</v>
      </c>
      <c r="O72" s="2"/>
      <c r="P72" s="2" t="s">
        <v>96</v>
      </c>
      <c r="Q72" s="2" t="s">
        <v>103</v>
      </c>
      <c r="R72" s="2" t="s">
        <v>104</v>
      </c>
      <c r="S72" s="2" t="s">
        <v>99</v>
      </c>
      <c r="T72" s="2" t="str">
        <f aca="false">A72&amp;"|"&amp;G72</f>
        <v>BT017|Parking</v>
      </c>
    </row>
    <row r="73" customFormat="false" ht="15" hidden="false" customHeight="false" outlineLevel="0" collapsed="false">
      <c r="A73" s="2" t="s">
        <v>25</v>
      </c>
      <c r="B73" s="2" t="s">
        <v>153</v>
      </c>
      <c r="C73" s="2" t="s">
        <v>154</v>
      </c>
      <c r="D73" s="2"/>
      <c r="E73" s="2" t="s">
        <v>155</v>
      </c>
      <c r="F73" s="2" t="s">
        <v>5</v>
      </c>
      <c r="G73" s="2" t="s">
        <v>45</v>
      </c>
      <c r="H73" s="2" t="s">
        <v>95</v>
      </c>
      <c r="I73" s="2"/>
      <c r="J73" s="2"/>
      <c r="K73" s="2" t="n">
        <v>0</v>
      </c>
      <c r="L73" s="2"/>
      <c r="M73" s="2"/>
      <c r="N73" s="2" t="n">
        <v>0</v>
      </c>
      <c r="O73" s="2"/>
      <c r="P73" s="2" t="s">
        <v>96</v>
      </c>
      <c r="Q73" s="2" t="s">
        <v>103</v>
      </c>
      <c r="R73" s="2" t="s">
        <v>140</v>
      </c>
      <c r="S73" s="2" t="s">
        <v>99</v>
      </c>
      <c r="T73" s="2" t="str">
        <f aca="false">A73&amp;"|"&amp;G73</f>
        <v>BT018|Meals (Travel)</v>
      </c>
    </row>
    <row r="74" customFormat="false" ht="15" hidden="false" customHeight="false" outlineLevel="0" collapsed="false">
      <c r="A74" s="2" t="s">
        <v>25</v>
      </c>
      <c r="B74" s="2" t="s">
        <v>153</v>
      </c>
      <c r="C74" s="2" t="s">
        <v>154</v>
      </c>
      <c r="D74" s="2"/>
      <c r="E74" s="2" t="s">
        <v>155</v>
      </c>
      <c r="F74" s="2" t="s">
        <v>5</v>
      </c>
      <c r="G74" s="2" t="s">
        <v>48</v>
      </c>
      <c r="H74" s="2" t="s">
        <v>95</v>
      </c>
      <c r="I74" s="2"/>
      <c r="J74" s="2" t="n">
        <v>800</v>
      </c>
      <c r="K74" s="2" t="n">
        <v>0</v>
      </c>
      <c r="L74" s="2" t="n">
        <v>800</v>
      </c>
      <c r="M74" s="2"/>
      <c r="N74" s="2" t="n">
        <v>144</v>
      </c>
      <c r="O74" s="2"/>
      <c r="P74" s="2" t="s">
        <v>96</v>
      </c>
      <c r="Q74" s="2" t="s">
        <v>103</v>
      </c>
      <c r="R74" s="2" t="s">
        <v>140</v>
      </c>
      <c r="S74" s="2" t="s">
        <v>99</v>
      </c>
      <c r="T74" s="2" t="str">
        <f aca="false">A74&amp;"|"&amp;G74</f>
        <v>BT018|Mileage</v>
      </c>
    </row>
    <row r="75" customFormat="false" ht="15" hidden="false" customHeight="false" outlineLevel="0" collapsed="false">
      <c r="A75" s="2" t="s">
        <v>25</v>
      </c>
      <c r="B75" s="2" t="s">
        <v>153</v>
      </c>
      <c r="C75" s="2" t="s">
        <v>154</v>
      </c>
      <c r="D75" s="2"/>
      <c r="E75" s="2" t="s">
        <v>155</v>
      </c>
      <c r="F75" s="2" t="s">
        <v>5</v>
      </c>
      <c r="G75" s="2" t="s">
        <v>46</v>
      </c>
      <c r="H75" s="2" t="s">
        <v>95</v>
      </c>
      <c r="I75" s="2"/>
      <c r="J75" s="2"/>
      <c r="K75" s="2" t="n">
        <v>0</v>
      </c>
      <c r="L75" s="2"/>
      <c r="M75" s="2" t="n">
        <v>1000</v>
      </c>
      <c r="N75" s="2" t="n">
        <v>220</v>
      </c>
      <c r="O75" s="2" t="n">
        <v>780</v>
      </c>
      <c r="P75" s="2" t="s">
        <v>96</v>
      </c>
      <c r="Q75" s="2" t="s">
        <v>103</v>
      </c>
      <c r="R75" s="2" t="s">
        <v>140</v>
      </c>
      <c r="S75" s="2" t="s">
        <v>99</v>
      </c>
      <c r="T75" s="2" t="str">
        <f aca="false">A75&amp;"|"&amp;G75</f>
        <v>BT018|Medical</v>
      </c>
    </row>
    <row r="76" customFormat="false" ht="15" hidden="false" customHeight="false" outlineLevel="0" collapsed="false">
      <c r="A76" s="2" t="s">
        <v>25</v>
      </c>
      <c r="B76" s="2" t="s">
        <v>153</v>
      </c>
      <c r="C76" s="2" t="s">
        <v>154</v>
      </c>
      <c r="D76" s="2"/>
      <c r="E76" s="2" t="s">
        <v>155</v>
      </c>
      <c r="F76" s="2" t="s">
        <v>5</v>
      </c>
      <c r="G76" s="2" t="s">
        <v>49</v>
      </c>
      <c r="H76" s="2" t="s">
        <v>95</v>
      </c>
      <c r="I76" s="2"/>
      <c r="J76" s="2"/>
      <c r="K76" s="2" t="n">
        <v>0</v>
      </c>
      <c r="L76" s="2"/>
      <c r="M76" s="2"/>
      <c r="N76" s="2" t="n">
        <v>0</v>
      </c>
      <c r="O76" s="2"/>
      <c r="P76" s="2" t="s">
        <v>96</v>
      </c>
      <c r="Q76" s="2" t="s">
        <v>103</v>
      </c>
      <c r="R76" s="2" t="s">
        <v>140</v>
      </c>
      <c r="S76" s="2" t="s">
        <v>99</v>
      </c>
      <c r="T76" s="2" t="str">
        <f aca="false">A76&amp;"|"&amp;G76</f>
        <v>BT018|Parking</v>
      </c>
    </row>
    <row r="77" customFormat="false" ht="15" hidden="false" customHeight="false" outlineLevel="0" collapsed="false">
      <c r="A77" s="2" t="s">
        <v>26</v>
      </c>
      <c r="B77" s="2" t="s">
        <v>156</v>
      </c>
      <c r="C77" s="2" t="s">
        <v>157</v>
      </c>
      <c r="D77" s="2"/>
      <c r="E77" s="2" t="s">
        <v>158</v>
      </c>
      <c r="F77" s="2" t="s">
        <v>9</v>
      </c>
      <c r="G77" s="2" t="s">
        <v>45</v>
      </c>
      <c r="H77" s="2" t="s">
        <v>95</v>
      </c>
      <c r="I77" s="2"/>
      <c r="J77" s="2"/>
      <c r="K77" s="2" t="n">
        <v>0</v>
      </c>
      <c r="L77" s="2"/>
      <c r="M77" s="2"/>
      <c r="N77" s="2" t="n">
        <v>0</v>
      </c>
      <c r="O77" s="2"/>
      <c r="P77" s="2" t="s">
        <v>96</v>
      </c>
      <c r="Q77" s="2" t="s">
        <v>97</v>
      </c>
      <c r="R77" s="2" t="s">
        <v>108</v>
      </c>
      <c r="S77" s="2" t="s">
        <v>99</v>
      </c>
      <c r="T77" s="2" t="str">
        <f aca="false">A77&amp;"|"&amp;G77</f>
        <v>BT019|Meals (Travel)</v>
      </c>
    </row>
    <row r="78" customFormat="false" ht="15" hidden="false" customHeight="false" outlineLevel="0" collapsed="false">
      <c r="A78" s="2" t="s">
        <v>26</v>
      </c>
      <c r="B78" s="2" t="s">
        <v>156</v>
      </c>
      <c r="C78" s="2" t="s">
        <v>157</v>
      </c>
      <c r="D78" s="2"/>
      <c r="E78" s="2" t="s">
        <v>158</v>
      </c>
      <c r="F78" s="2" t="s">
        <v>9</v>
      </c>
      <c r="G78" s="2" t="s">
        <v>48</v>
      </c>
      <c r="H78" s="2" t="s">
        <v>95</v>
      </c>
      <c r="I78" s="2"/>
      <c r="J78" s="2" t="n">
        <v>800</v>
      </c>
      <c r="K78" s="2" t="n">
        <v>0</v>
      </c>
      <c r="L78" s="2" t="n">
        <v>800</v>
      </c>
      <c r="M78" s="2"/>
      <c r="N78" s="2" t="n">
        <v>606</v>
      </c>
      <c r="O78" s="2"/>
      <c r="P78" s="2" t="s">
        <v>96</v>
      </c>
      <c r="Q78" s="2" t="s">
        <v>97</v>
      </c>
      <c r="R78" s="2" t="s">
        <v>108</v>
      </c>
      <c r="S78" s="2" t="s">
        <v>99</v>
      </c>
      <c r="T78" s="2" t="str">
        <f aca="false">A78&amp;"|"&amp;G78</f>
        <v>BT019|Mileage</v>
      </c>
    </row>
    <row r="79" customFormat="false" ht="15" hidden="false" customHeight="false" outlineLevel="0" collapsed="false">
      <c r="A79" s="2" t="s">
        <v>26</v>
      </c>
      <c r="B79" s="2" t="s">
        <v>156</v>
      </c>
      <c r="C79" s="2" t="s">
        <v>157</v>
      </c>
      <c r="D79" s="2"/>
      <c r="E79" s="2" t="s">
        <v>158</v>
      </c>
      <c r="F79" s="2" t="s">
        <v>9</v>
      </c>
      <c r="G79" s="2" t="s">
        <v>46</v>
      </c>
      <c r="H79" s="2" t="s">
        <v>95</v>
      </c>
      <c r="I79" s="2"/>
      <c r="J79" s="2"/>
      <c r="K79" s="2" t="n">
        <v>0</v>
      </c>
      <c r="L79" s="2"/>
      <c r="M79" s="2" t="n">
        <v>1000</v>
      </c>
      <c r="N79" s="2" t="n">
        <v>150</v>
      </c>
      <c r="O79" s="2" t="n">
        <v>850</v>
      </c>
      <c r="P79" s="2" t="s">
        <v>96</v>
      </c>
      <c r="Q79" s="2" t="s">
        <v>97</v>
      </c>
      <c r="R79" s="2" t="s">
        <v>108</v>
      </c>
      <c r="S79" s="2" t="s">
        <v>99</v>
      </c>
      <c r="T79" s="2" t="str">
        <f aca="false">A79&amp;"|"&amp;G79</f>
        <v>BT019|Medical</v>
      </c>
    </row>
    <row r="80" customFormat="false" ht="15" hidden="false" customHeight="false" outlineLevel="0" collapsed="false">
      <c r="A80" s="2" t="s">
        <v>26</v>
      </c>
      <c r="B80" s="2" t="s">
        <v>156</v>
      </c>
      <c r="C80" s="2" t="s">
        <v>157</v>
      </c>
      <c r="D80" s="2"/>
      <c r="E80" s="2" t="s">
        <v>158</v>
      </c>
      <c r="F80" s="2" t="s">
        <v>9</v>
      </c>
      <c r="G80" s="2" t="s">
        <v>49</v>
      </c>
      <c r="H80" s="2" t="s">
        <v>95</v>
      </c>
      <c r="I80" s="2"/>
      <c r="J80" s="2"/>
      <c r="K80" s="2" t="n">
        <v>0</v>
      </c>
      <c r="L80" s="2"/>
      <c r="M80" s="2"/>
      <c r="N80" s="2" t="n">
        <v>0</v>
      </c>
      <c r="O80" s="2"/>
      <c r="P80" s="2" t="s">
        <v>96</v>
      </c>
      <c r="Q80" s="2" t="s">
        <v>97</v>
      </c>
      <c r="R80" s="2" t="s">
        <v>108</v>
      </c>
      <c r="S80" s="2" t="s">
        <v>99</v>
      </c>
      <c r="T80" s="2" t="str">
        <f aca="false">A80&amp;"|"&amp;G80</f>
        <v>BT019|Parking</v>
      </c>
    </row>
    <row r="81" customFormat="false" ht="15" hidden="false" customHeight="false" outlineLevel="0" collapsed="false">
      <c r="A81" s="2" t="s">
        <v>26</v>
      </c>
      <c r="B81" s="2" t="s">
        <v>156</v>
      </c>
      <c r="C81" s="2" t="s">
        <v>157</v>
      </c>
      <c r="D81" s="2"/>
      <c r="E81" s="2" t="s">
        <v>158</v>
      </c>
      <c r="F81" s="2" t="s">
        <v>9</v>
      </c>
      <c r="G81" s="2" t="s">
        <v>50</v>
      </c>
      <c r="H81" s="2" t="s">
        <v>95</v>
      </c>
      <c r="I81" s="2"/>
      <c r="J81" s="2" t="n">
        <v>150</v>
      </c>
      <c r="K81" s="2" t="n">
        <v>150</v>
      </c>
      <c r="L81" s="2" t="n">
        <v>0</v>
      </c>
      <c r="M81" s="2"/>
      <c r="N81" s="2" t="n">
        <v>388</v>
      </c>
      <c r="O81" s="2"/>
      <c r="P81" s="2" t="s">
        <v>96</v>
      </c>
      <c r="Q81" s="2" t="s">
        <v>97</v>
      </c>
      <c r="R81" s="2" t="s">
        <v>108</v>
      </c>
      <c r="S81" s="2" t="s">
        <v>99</v>
      </c>
      <c r="T81" s="2" t="str">
        <f aca="false">A81&amp;"|"&amp;G81</f>
        <v>BT019|Phone</v>
      </c>
    </row>
    <row r="82" customFormat="false" ht="15" hidden="false" customHeight="false" outlineLevel="0" collapsed="false">
      <c r="A82" s="2" t="s">
        <v>27</v>
      </c>
      <c r="B82" s="2" t="s">
        <v>159</v>
      </c>
      <c r="C82" s="2" t="s">
        <v>160</v>
      </c>
      <c r="D82" s="2"/>
      <c r="E82" s="2" t="s">
        <v>161</v>
      </c>
      <c r="F82" s="2" t="s">
        <v>5</v>
      </c>
      <c r="G82" s="2" t="s">
        <v>45</v>
      </c>
      <c r="H82" s="2" t="s">
        <v>95</v>
      </c>
      <c r="I82" s="2"/>
      <c r="J82" s="2"/>
      <c r="K82" s="2" t="n">
        <v>0</v>
      </c>
      <c r="L82" s="2"/>
      <c r="M82" s="2"/>
      <c r="N82" s="2" t="n">
        <v>0</v>
      </c>
      <c r="O82" s="2"/>
      <c r="P82" s="2" t="s">
        <v>96</v>
      </c>
      <c r="Q82" s="2" t="s">
        <v>103</v>
      </c>
      <c r="R82" s="2" t="s">
        <v>116</v>
      </c>
      <c r="S82" s="2" t="s">
        <v>99</v>
      </c>
      <c r="T82" s="2" t="str">
        <f aca="false">A82&amp;"|"&amp;G82</f>
        <v>BT020|Meals (Travel)</v>
      </c>
    </row>
    <row r="83" customFormat="false" ht="15" hidden="false" customHeight="false" outlineLevel="0" collapsed="false">
      <c r="A83" s="2" t="s">
        <v>27</v>
      </c>
      <c r="B83" s="2" t="s">
        <v>159</v>
      </c>
      <c r="C83" s="2" t="s">
        <v>160</v>
      </c>
      <c r="D83" s="2"/>
      <c r="E83" s="2" t="s">
        <v>161</v>
      </c>
      <c r="F83" s="2" t="s">
        <v>5</v>
      </c>
      <c r="G83" s="2" t="s">
        <v>48</v>
      </c>
      <c r="H83" s="2" t="s">
        <v>95</v>
      </c>
      <c r="I83" s="2"/>
      <c r="J83" s="2" t="n">
        <v>800</v>
      </c>
      <c r="K83" s="2" t="n">
        <v>0</v>
      </c>
      <c r="L83" s="2" t="n">
        <v>800</v>
      </c>
      <c r="M83" s="2"/>
      <c r="N83" s="2" t="n">
        <v>0</v>
      </c>
      <c r="O83" s="2"/>
      <c r="P83" s="2" t="s">
        <v>96</v>
      </c>
      <c r="Q83" s="2" t="s">
        <v>103</v>
      </c>
      <c r="R83" s="2" t="s">
        <v>116</v>
      </c>
      <c r="S83" s="2" t="s">
        <v>99</v>
      </c>
      <c r="T83" s="2" t="str">
        <f aca="false">A83&amp;"|"&amp;G83</f>
        <v>BT020|Mileage</v>
      </c>
    </row>
    <row r="84" customFormat="false" ht="15" hidden="false" customHeight="false" outlineLevel="0" collapsed="false">
      <c r="A84" s="2" t="s">
        <v>27</v>
      </c>
      <c r="B84" s="2" t="s">
        <v>159</v>
      </c>
      <c r="C84" s="2" t="s">
        <v>160</v>
      </c>
      <c r="D84" s="2"/>
      <c r="E84" s="2" t="s">
        <v>161</v>
      </c>
      <c r="F84" s="2" t="s">
        <v>5</v>
      </c>
      <c r="G84" s="2" t="s">
        <v>46</v>
      </c>
      <c r="H84" s="2" t="s">
        <v>95</v>
      </c>
      <c r="I84" s="2"/>
      <c r="J84" s="2"/>
      <c r="K84" s="2" t="n">
        <v>0</v>
      </c>
      <c r="L84" s="2"/>
      <c r="M84" s="2" t="n">
        <v>1000</v>
      </c>
      <c r="N84" s="2" t="n">
        <v>315</v>
      </c>
      <c r="O84" s="2" t="n">
        <v>685</v>
      </c>
      <c r="P84" s="2" t="s">
        <v>96</v>
      </c>
      <c r="Q84" s="2" t="s">
        <v>103</v>
      </c>
      <c r="R84" s="2" t="s">
        <v>116</v>
      </c>
      <c r="S84" s="2" t="s">
        <v>99</v>
      </c>
      <c r="T84" s="2" t="str">
        <f aca="false">A84&amp;"|"&amp;G84</f>
        <v>BT020|Medical</v>
      </c>
    </row>
    <row r="85" customFormat="false" ht="15" hidden="false" customHeight="false" outlineLevel="0" collapsed="false">
      <c r="A85" s="2" t="s">
        <v>27</v>
      </c>
      <c r="B85" s="2" t="s">
        <v>159</v>
      </c>
      <c r="C85" s="2" t="s">
        <v>160</v>
      </c>
      <c r="D85" s="2"/>
      <c r="E85" s="2" t="s">
        <v>161</v>
      </c>
      <c r="F85" s="2" t="s">
        <v>5</v>
      </c>
      <c r="G85" s="2" t="s">
        <v>49</v>
      </c>
      <c r="H85" s="2" t="s">
        <v>95</v>
      </c>
      <c r="I85" s="2"/>
      <c r="J85" s="2"/>
      <c r="K85" s="2" t="n">
        <v>0</v>
      </c>
      <c r="L85" s="2"/>
      <c r="M85" s="2"/>
      <c r="N85" s="2" t="n">
        <v>0</v>
      </c>
      <c r="O85" s="2"/>
      <c r="P85" s="2" t="s">
        <v>96</v>
      </c>
      <c r="Q85" s="2" t="s">
        <v>103</v>
      </c>
      <c r="R85" s="2" t="s">
        <v>116</v>
      </c>
      <c r="S85" s="2" t="s">
        <v>99</v>
      </c>
      <c r="T85" s="2" t="str">
        <f aca="false">A85&amp;"|"&amp;G85</f>
        <v>BT020|Parking</v>
      </c>
    </row>
    <row r="86" customFormat="false" ht="15" hidden="false" customHeight="false" outlineLevel="0" collapsed="false">
      <c r="A86" s="2" t="s">
        <v>28</v>
      </c>
      <c r="B86" s="2" t="s">
        <v>162</v>
      </c>
      <c r="C86" s="2" t="s">
        <v>163</v>
      </c>
      <c r="D86" s="2"/>
      <c r="E86" s="2" t="s">
        <v>164</v>
      </c>
      <c r="F86" s="2" t="s">
        <v>5</v>
      </c>
      <c r="G86" s="2" t="s">
        <v>45</v>
      </c>
      <c r="H86" s="2" t="s">
        <v>95</v>
      </c>
      <c r="I86" s="2"/>
      <c r="J86" s="2"/>
      <c r="K86" s="2" t="n">
        <v>0</v>
      </c>
      <c r="L86" s="2"/>
      <c r="M86" s="2"/>
      <c r="N86" s="2" t="n">
        <v>0</v>
      </c>
      <c r="O86" s="2"/>
      <c r="P86" s="2" t="s">
        <v>96</v>
      </c>
      <c r="Q86" s="2" t="s">
        <v>103</v>
      </c>
      <c r="R86" s="2" t="s">
        <v>98</v>
      </c>
      <c r="S86" s="2" t="s">
        <v>99</v>
      </c>
      <c r="T86" s="2" t="str">
        <f aca="false">A86&amp;"|"&amp;G86</f>
        <v>BT021|Meals (Travel)</v>
      </c>
    </row>
    <row r="87" customFormat="false" ht="15" hidden="false" customHeight="false" outlineLevel="0" collapsed="false">
      <c r="A87" s="2" t="s">
        <v>28</v>
      </c>
      <c r="B87" s="2" t="s">
        <v>162</v>
      </c>
      <c r="C87" s="2" t="s">
        <v>163</v>
      </c>
      <c r="D87" s="2"/>
      <c r="E87" s="2" t="s">
        <v>164</v>
      </c>
      <c r="F87" s="2" t="s">
        <v>5</v>
      </c>
      <c r="G87" s="2" t="s">
        <v>48</v>
      </c>
      <c r="H87" s="2" t="s">
        <v>95</v>
      </c>
      <c r="I87" s="2"/>
      <c r="J87" s="2" t="n">
        <v>800</v>
      </c>
      <c r="K87" s="2" t="n">
        <v>0</v>
      </c>
      <c r="L87" s="2" t="n">
        <v>800</v>
      </c>
      <c r="M87" s="2"/>
      <c r="N87" s="2" t="n">
        <v>0</v>
      </c>
      <c r="O87" s="2"/>
      <c r="P87" s="2" t="s">
        <v>96</v>
      </c>
      <c r="Q87" s="2" t="s">
        <v>103</v>
      </c>
      <c r="R87" s="2" t="s">
        <v>98</v>
      </c>
      <c r="S87" s="2" t="s">
        <v>99</v>
      </c>
      <c r="T87" s="2" t="str">
        <f aca="false">A87&amp;"|"&amp;G87</f>
        <v>BT021|Mileage</v>
      </c>
    </row>
    <row r="88" customFormat="false" ht="15" hidden="false" customHeight="false" outlineLevel="0" collapsed="false">
      <c r="A88" s="2" t="s">
        <v>28</v>
      </c>
      <c r="B88" s="2" t="s">
        <v>162</v>
      </c>
      <c r="C88" s="2" t="s">
        <v>163</v>
      </c>
      <c r="D88" s="2"/>
      <c r="E88" s="2" t="s">
        <v>164</v>
      </c>
      <c r="F88" s="2" t="s">
        <v>5</v>
      </c>
      <c r="G88" s="2" t="s">
        <v>46</v>
      </c>
      <c r="H88" s="2" t="s">
        <v>95</v>
      </c>
      <c r="I88" s="2"/>
      <c r="J88" s="2"/>
      <c r="K88" s="2" t="n">
        <v>0</v>
      </c>
      <c r="L88" s="2"/>
      <c r="M88" s="2" t="n">
        <v>1000</v>
      </c>
      <c r="N88" s="2" t="n">
        <v>0</v>
      </c>
      <c r="O88" s="2" t="n">
        <v>1000</v>
      </c>
      <c r="P88" s="2" t="s">
        <v>96</v>
      </c>
      <c r="Q88" s="2" t="s">
        <v>103</v>
      </c>
      <c r="R88" s="2" t="s">
        <v>98</v>
      </c>
      <c r="S88" s="2" t="s">
        <v>99</v>
      </c>
      <c r="T88" s="2" t="str">
        <f aca="false">A88&amp;"|"&amp;G88</f>
        <v>BT021|Medical</v>
      </c>
    </row>
    <row r="89" customFormat="false" ht="15" hidden="false" customHeight="false" outlineLevel="0" collapsed="false">
      <c r="A89" s="2" t="s">
        <v>28</v>
      </c>
      <c r="B89" s="2" t="s">
        <v>162</v>
      </c>
      <c r="C89" s="2" t="s">
        <v>163</v>
      </c>
      <c r="D89" s="2"/>
      <c r="E89" s="2" t="s">
        <v>164</v>
      </c>
      <c r="F89" s="2" t="s">
        <v>5</v>
      </c>
      <c r="G89" s="2" t="s">
        <v>49</v>
      </c>
      <c r="H89" s="2" t="s">
        <v>95</v>
      </c>
      <c r="I89" s="2"/>
      <c r="J89" s="2"/>
      <c r="K89" s="2" t="n">
        <v>0</v>
      </c>
      <c r="L89" s="2"/>
      <c r="M89" s="2"/>
      <c r="N89" s="2" t="n">
        <v>0</v>
      </c>
      <c r="O89" s="2"/>
      <c r="P89" s="2" t="s">
        <v>96</v>
      </c>
      <c r="Q89" s="2" t="s">
        <v>103</v>
      </c>
      <c r="R89" s="2" t="s">
        <v>98</v>
      </c>
      <c r="S89" s="2" t="s">
        <v>99</v>
      </c>
      <c r="T89" s="2" t="str">
        <f aca="false">A89&amp;"|"&amp;G89</f>
        <v>BT021|Parking</v>
      </c>
    </row>
    <row r="90" customFormat="false" ht="15" hidden="false" customHeight="false" outlineLevel="0" collapsed="false">
      <c r="A90" s="2" t="s">
        <v>29</v>
      </c>
      <c r="B90" s="2" t="s">
        <v>165</v>
      </c>
      <c r="C90" s="2" t="s">
        <v>166</v>
      </c>
      <c r="D90" s="2"/>
      <c r="E90" s="2" t="s">
        <v>167</v>
      </c>
      <c r="F90" s="2" t="s">
        <v>9</v>
      </c>
      <c r="G90" s="2" t="s">
        <v>45</v>
      </c>
      <c r="H90" s="2" t="s">
        <v>95</v>
      </c>
      <c r="I90" s="2"/>
      <c r="J90" s="2"/>
      <c r="K90" s="2" t="n">
        <v>0</v>
      </c>
      <c r="L90" s="2"/>
      <c r="M90" s="2"/>
      <c r="N90" s="2" t="n">
        <v>0</v>
      </c>
      <c r="O90" s="2"/>
      <c r="P90" s="2" t="s">
        <v>96</v>
      </c>
      <c r="Q90" s="2" t="s">
        <v>97</v>
      </c>
      <c r="R90" s="2" t="s">
        <v>108</v>
      </c>
      <c r="S90" s="2" t="s">
        <v>99</v>
      </c>
      <c r="T90" s="2" t="str">
        <f aca="false">A90&amp;"|"&amp;G90</f>
        <v>BT022|Meals (Travel)</v>
      </c>
    </row>
    <row r="91" customFormat="false" ht="15" hidden="false" customHeight="false" outlineLevel="0" collapsed="false">
      <c r="A91" s="2" t="s">
        <v>29</v>
      </c>
      <c r="B91" s="2" t="s">
        <v>165</v>
      </c>
      <c r="C91" s="2" t="s">
        <v>166</v>
      </c>
      <c r="D91" s="2"/>
      <c r="E91" s="2" t="s">
        <v>167</v>
      </c>
      <c r="F91" s="2" t="s">
        <v>9</v>
      </c>
      <c r="G91" s="2" t="s">
        <v>48</v>
      </c>
      <c r="H91" s="2" t="s">
        <v>95</v>
      </c>
      <c r="I91" s="2"/>
      <c r="J91" s="2" t="n">
        <v>800</v>
      </c>
      <c r="K91" s="2" t="n">
        <v>108</v>
      </c>
      <c r="L91" s="2" t="n">
        <v>692</v>
      </c>
      <c r="M91" s="2"/>
      <c r="N91" s="2" t="n">
        <v>108</v>
      </c>
      <c r="O91" s="2"/>
      <c r="P91" s="2" t="s">
        <v>96</v>
      </c>
      <c r="Q91" s="2" t="s">
        <v>97</v>
      </c>
      <c r="R91" s="2" t="s">
        <v>108</v>
      </c>
      <c r="S91" s="2" t="s">
        <v>99</v>
      </c>
      <c r="T91" s="2" t="str">
        <f aca="false">A91&amp;"|"&amp;G91</f>
        <v>BT022|Mileage</v>
      </c>
    </row>
    <row r="92" customFormat="false" ht="15" hidden="false" customHeight="false" outlineLevel="0" collapsed="false">
      <c r="A92" s="2" t="s">
        <v>29</v>
      </c>
      <c r="B92" s="2" t="s">
        <v>165</v>
      </c>
      <c r="C92" s="2" t="s">
        <v>166</v>
      </c>
      <c r="D92" s="2"/>
      <c r="E92" s="2" t="s">
        <v>167</v>
      </c>
      <c r="F92" s="2" t="s">
        <v>9</v>
      </c>
      <c r="G92" s="2" t="s">
        <v>46</v>
      </c>
      <c r="H92" s="2" t="s">
        <v>95</v>
      </c>
      <c r="I92" s="2"/>
      <c r="J92" s="2"/>
      <c r="K92" s="2" t="n">
        <v>45</v>
      </c>
      <c r="L92" s="2"/>
      <c r="M92" s="2" t="n">
        <v>1000</v>
      </c>
      <c r="N92" s="2" t="n">
        <v>45</v>
      </c>
      <c r="O92" s="2" t="n">
        <v>955</v>
      </c>
      <c r="P92" s="2" t="s">
        <v>96</v>
      </c>
      <c r="Q92" s="2" t="s">
        <v>97</v>
      </c>
      <c r="R92" s="2" t="s">
        <v>108</v>
      </c>
      <c r="S92" s="2" t="s">
        <v>99</v>
      </c>
      <c r="T92" s="2" t="str">
        <f aca="false">A92&amp;"|"&amp;G92</f>
        <v>BT022|Medical</v>
      </c>
    </row>
    <row r="93" customFormat="false" ht="15" hidden="false" customHeight="false" outlineLevel="0" collapsed="false">
      <c r="A93" s="2" t="s">
        <v>29</v>
      </c>
      <c r="B93" s="2" t="s">
        <v>165</v>
      </c>
      <c r="C93" s="2" t="s">
        <v>166</v>
      </c>
      <c r="D93" s="2"/>
      <c r="E93" s="2" t="s">
        <v>167</v>
      </c>
      <c r="F93" s="2" t="s">
        <v>9</v>
      </c>
      <c r="G93" s="2" t="s">
        <v>49</v>
      </c>
      <c r="H93" s="2" t="s">
        <v>95</v>
      </c>
      <c r="I93" s="2"/>
      <c r="J93" s="2"/>
      <c r="K93" s="2" t="n">
        <v>0</v>
      </c>
      <c r="L93" s="2"/>
      <c r="M93" s="2"/>
      <c r="N93" s="2" t="n">
        <v>0</v>
      </c>
      <c r="O93" s="2"/>
      <c r="P93" s="2" t="s">
        <v>96</v>
      </c>
      <c r="Q93" s="2" t="s">
        <v>97</v>
      </c>
      <c r="R93" s="2" t="s">
        <v>108</v>
      </c>
      <c r="S93" s="2" t="s">
        <v>99</v>
      </c>
      <c r="T93" s="2" t="str">
        <f aca="false">A93&amp;"|"&amp;G93</f>
        <v>BT022|Parking</v>
      </c>
    </row>
    <row r="94" customFormat="false" ht="15" hidden="false" customHeight="false" outlineLevel="0" collapsed="false">
      <c r="A94" s="2" t="s">
        <v>29</v>
      </c>
      <c r="B94" s="2" t="s">
        <v>165</v>
      </c>
      <c r="C94" s="2" t="s">
        <v>166</v>
      </c>
      <c r="D94" s="2"/>
      <c r="E94" s="2" t="s">
        <v>167</v>
      </c>
      <c r="F94" s="2" t="s">
        <v>9</v>
      </c>
      <c r="G94" s="2" t="s">
        <v>50</v>
      </c>
      <c r="H94" s="2" t="s">
        <v>95</v>
      </c>
      <c r="I94" s="2"/>
      <c r="J94" s="2" t="n">
        <v>150</v>
      </c>
      <c r="K94" s="2" t="n">
        <v>88</v>
      </c>
      <c r="L94" s="2" t="n">
        <v>62</v>
      </c>
      <c r="M94" s="2"/>
      <c r="N94" s="2" t="n">
        <v>311</v>
      </c>
      <c r="O94" s="2"/>
      <c r="P94" s="2" t="s">
        <v>96</v>
      </c>
      <c r="Q94" s="2" t="s">
        <v>97</v>
      </c>
      <c r="R94" s="2" t="s">
        <v>108</v>
      </c>
      <c r="S94" s="2" t="s">
        <v>99</v>
      </c>
      <c r="T94" s="2" t="str">
        <f aca="false">A94&amp;"|"&amp;G94</f>
        <v>BT022|Phone</v>
      </c>
    </row>
    <row r="95" customFormat="false" ht="15" hidden="false" customHeight="false" outlineLevel="0" collapsed="false">
      <c r="A95" s="2" t="s">
        <v>30</v>
      </c>
      <c r="B95" s="2" t="s">
        <v>168</v>
      </c>
      <c r="C95" s="2" t="s">
        <v>169</v>
      </c>
      <c r="D95" s="2"/>
      <c r="E95" s="2" t="s">
        <v>170</v>
      </c>
      <c r="F95" s="2" t="s">
        <v>5</v>
      </c>
      <c r="G95" s="2" t="s">
        <v>45</v>
      </c>
      <c r="H95" s="2" t="s">
        <v>95</v>
      </c>
      <c r="I95" s="2"/>
      <c r="J95" s="2"/>
      <c r="K95" s="2" t="n">
        <v>0</v>
      </c>
      <c r="L95" s="2"/>
      <c r="M95" s="2"/>
      <c r="N95" s="2" t="n">
        <v>0</v>
      </c>
      <c r="O95" s="2"/>
      <c r="P95" s="2" t="s">
        <v>96</v>
      </c>
      <c r="Q95" s="2" t="s">
        <v>103</v>
      </c>
      <c r="R95" s="2" t="s">
        <v>140</v>
      </c>
      <c r="S95" s="2" t="s">
        <v>99</v>
      </c>
      <c r="T95" s="2" t="str">
        <f aca="false">A95&amp;"|"&amp;G95</f>
        <v>BT023|Meals (Travel)</v>
      </c>
    </row>
    <row r="96" customFormat="false" ht="15" hidden="false" customHeight="false" outlineLevel="0" collapsed="false">
      <c r="A96" s="2" t="s">
        <v>30</v>
      </c>
      <c r="B96" s="2" t="s">
        <v>168</v>
      </c>
      <c r="C96" s="2" t="s">
        <v>169</v>
      </c>
      <c r="D96" s="2"/>
      <c r="E96" s="2" t="s">
        <v>170</v>
      </c>
      <c r="F96" s="2" t="s">
        <v>5</v>
      </c>
      <c r="G96" s="2" t="s">
        <v>48</v>
      </c>
      <c r="H96" s="2" t="s">
        <v>95</v>
      </c>
      <c r="I96" s="2"/>
      <c r="J96" s="2" t="n">
        <v>800</v>
      </c>
      <c r="K96" s="2" t="n">
        <v>180</v>
      </c>
      <c r="L96" s="2" t="n">
        <v>620</v>
      </c>
      <c r="M96" s="2"/>
      <c r="N96" s="2" t="n">
        <v>180</v>
      </c>
      <c r="O96" s="2"/>
      <c r="P96" s="2" t="s">
        <v>96</v>
      </c>
      <c r="Q96" s="2" t="s">
        <v>103</v>
      </c>
      <c r="R96" s="2" t="s">
        <v>140</v>
      </c>
      <c r="S96" s="2" t="s">
        <v>99</v>
      </c>
      <c r="T96" s="2" t="str">
        <f aca="false">A96&amp;"|"&amp;G96</f>
        <v>BT023|Mileage</v>
      </c>
    </row>
    <row r="97" customFormat="false" ht="15" hidden="false" customHeight="false" outlineLevel="0" collapsed="false">
      <c r="A97" s="2" t="s">
        <v>30</v>
      </c>
      <c r="B97" s="2" t="s">
        <v>168</v>
      </c>
      <c r="C97" s="2" t="s">
        <v>169</v>
      </c>
      <c r="D97" s="2"/>
      <c r="E97" s="2" t="s">
        <v>170</v>
      </c>
      <c r="F97" s="2" t="s">
        <v>5</v>
      </c>
      <c r="G97" s="2" t="s">
        <v>46</v>
      </c>
      <c r="H97" s="2" t="s">
        <v>95</v>
      </c>
      <c r="I97" s="2"/>
      <c r="J97" s="2"/>
      <c r="K97" s="2" t="n">
        <v>0</v>
      </c>
      <c r="L97" s="2"/>
      <c r="M97" s="2" t="n">
        <v>1000</v>
      </c>
      <c r="N97" s="2" t="n">
        <v>0</v>
      </c>
      <c r="O97" s="2" t="n">
        <v>1000</v>
      </c>
      <c r="P97" s="2" t="s">
        <v>96</v>
      </c>
      <c r="Q97" s="2" t="s">
        <v>103</v>
      </c>
      <c r="R97" s="2" t="s">
        <v>140</v>
      </c>
      <c r="S97" s="2" t="s">
        <v>99</v>
      </c>
      <c r="T97" s="2" t="str">
        <f aca="false">A97&amp;"|"&amp;G97</f>
        <v>BT023|Medical</v>
      </c>
    </row>
    <row r="98" customFormat="false" ht="15" hidden="false" customHeight="false" outlineLevel="0" collapsed="false">
      <c r="A98" s="2" t="s">
        <v>30</v>
      </c>
      <c r="B98" s="2" t="s">
        <v>168</v>
      </c>
      <c r="C98" s="2" t="s">
        <v>169</v>
      </c>
      <c r="D98" s="2"/>
      <c r="E98" s="2" t="s">
        <v>170</v>
      </c>
      <c r="F98" s="2" t="s">
        <v>5</v>
      </c>
      <c r="G98" s="2" t="s">
        <v>49</v>
      </c>
      <c r="H98" s="2" t="s">
        <v>95</v>
      </c>
      <c r="I98" s="2"/>
      <c r="J98" s="2"/>
      <c r="K98" s="2" t="n">
        <v>0</v>
      </c>
      <c r="L98" s="2"/>
      <c r="M98" s="2"/>
      <c r="N98" s="2" t="n">
        <v>0</v>
      </c>
      <c r="O98" s="2"/>
      <c r="P98" s="2" t="s">
        <v>96</v>
      </c>
      <c r="Q98" s="2" t="s">
        <v>103</v>
      </c>
      <c r="R98" s="2" t="s">
        <v>140</v>
      </c>
      <c r="S98" s="2" t="s">
        <v>99</v>
      </c>
      <c r="T98" s="2" t="str">
        <f aca="false">A98&amp;"|"&amp;G98</f>
        <v>BT023|Parking</v>
      </c>
    </row>
    <row r="99" customFormat="false" ht="15" hidden="false" customHeight="false" outlineLevel="0" collapsed="false">
      <c r="A99" s="2" t="s">
        <v>31</v>
      </c>
      <c r="B99" s="2" t="s">
        <v>171</v>
      </c>
      <c r="C99" s="2" t="s">
        <v>172</v>
      </c>
      <c r="D99" s="2"/>
      <c r="E99" s="2" t="s">
        <v>173</v>
      </c>
      <c r="F99" s="2" t="s">
        <v>5</v>
      </c>
      <c r="G99" s="2" t="s">
        <v>45</v>
      </c>
      <c r="H99" s="2" t="s">
        <v>95</v>
      </c>
      <c r="I99" s="2"/>
      <c r="J99" s="2"/>
      <c r="K99" s="2" t="n">
        <v>0</v>
      </c>
      <c r="L99" s="2"/>
      <c r="M99" s="2"/>
      <c r="N99" s="2" t="n">
        <v>0</v>
      </c>
      <c r="O99" s="2"/>
      <c r="P99" s="2" t="s">
        <v>96</v>
      </c>
      <c r="Q99" s="2" t="s">
        <v>103</v>
      </c>
      <c r="R99" s="2" t="s">
        <v>108</v>
      </c>
      <c r="S99" s="2" t="s">
        <v>99</v>
      </c>
      <c r="T99" s="2" t="str">
        <f aca="false">A99&amp;"|"&amp;G99</f>
        <v>BT024|Meals (Travel)</v>
      </c>
    </row>
    <row r="100" customFormat="false" ht="15" hidden="false" customHeight="false" outlineLevel="0" collapsed="false">
      <c r="A100" s="2" t="s">
        <v>31</v>
      </c>
      <c r="B100" s="2" t="s">
        <v>171</v>
      </c>
      <c r="C100" s="2" t="s">
        <v>172</v>
      </c>
      <c r="D100" s="2"/>
      <c r="E100" s="2" t="s">
        <v>173</v>
      </c>
      <c r="F100" s="2" t="s">
        <v>5</v>
      </c>
      <c r="G100" s="2" t="s">
        <v>48</v>
      </c>
      <c r="H100" s="2" t="s">
        <v>95</v>
      </c>
      <c r="I100" s="2"/>
      <c r="J100" s="2" t="n">
        <v>800</v>
      </c>
      <c r="K100" s="2" t="n">
        <v>0</v>
      </c>
      <c r="L100" s="2" t="n">
        <v>800</v>
      </c>
      <c r="M100" s="2"/>
      <c r="N100" s="2" t="n">
        <v>180</v>
      </c>
      <c r="O100" s="2"/>
      <c r="P100" s="2" t="s">
        <v>96</v>
      </c>
      <c r="Q100" s="2" t="s">
        <v>103</v>
      </c>
      <c r="R100" s="2" t="s">
        <v>108</v>
      </c>
      <c r="S100" s="2" t="s">
        <v>99</v>
      </c>
      <c r="T100" s="2" t="str">
        <f aca="false">A100&amp;"|"&amp;G100</f>
        <v>BT024|Mileage</v>
      </c>
    </row>
    <row r="101" customFormat="false" ht="15" hidden="false" customHeight="false" outlineLevel="0" collapsed="false">
      <c r="A101" s="2" t="s">
        <v>31</v>
      </c>
      <c r="B101" s="2" t="s">
        <v>171</v>
      </c>
      <c r="C101" s="2" t="s">
        <v>172</v>
      </c>
      <c r="D101" s="2"/>
      <c r="E101" s="2" t="s">
        <v>173</v>
      </c>
      <c r="F101" s="2" t="s">
        <v>5</v>
      </c>
      <c r="G101" s="2" t="s">
        <v>46</v>
      </c>
      <c r="H101" s="2" t="s">
        <v>95</v>
      </c>
      <c r="I101" s="2"/>
      <c r="J101" s="2"/>
      <c r="K101" s="2" t="n">
        <v>0</v>
      </c>
      <c r="L101" s="2"/>
      <c r="M101" s="2" t="n">
        <v>1000</v>
      </c>
      <c r="N101" s="2" t="n">
        <v>150</v>
      </c>
      <c r="O101" s="2" t="n">
        <v>850</v>
      </c>
      <c r="P101" s="2" t="s">
        <v>96</v>
      </c>
      <c r="Q101" s="2" t="s">
        <v>103</v>
      </c>
      <c r="R101" s="2" t="s">
        <v>108</v>
      </c>
      <c r="S101" s="2" t="s">
        <v>99</v>
      </c>
      <c r="T101" s="2" t="str">
        <f aca="false">A101&amp;"|"&amp;G101</f>
        <v>BT024|Medical</v>
      </c>
    </row>
    <row r="102" customFormat="false" ht="15" hidden="false" customHeight="false" outlineLevel="0" collapsed="false">
      <c r="A102" s="2" t="s">
        <v>31</v>
      </c>
      <c r="B102" s="2" t="s">
        <v>171</v>
      </c>
      <c r="C102" s="2" t="s">
        <v>172</v>
      </c>
      <c r="D102" s="2"/>
      <c r="E102" s="2" t="s">
        <v>173</v>
      </c>
      <c r="F102" s="2" t="s">
        <v>5</v>
      </c>
      <c r="G102" s="2" t="s">
        <v>49</v>
      </c>
      <c r="H102" s="2" t="s">
        <v>95</v>
      </c>
      <c r="I102" s="2"/>
      <c r="J102" s="2"/>
      <c r="K102" s="2" t="n">
        <v>0</v>
      </c>
      <c r="L102" s="2"/>
      <c r="M102" s="2"/>
      <c r="N102" s="2" t="n">
        <v>0</v>
      </c>
      <c r="O102" s="2"/>
      <c r="P102" s="2" t="s">
        <v>96</v>
      </c>
      <c r="Q102" s="2" t="s">
        <v>103</v>
      </c>
      <c r="R102" s="2" t="s">
        <v>108</v>
      </c>
      <c r="S102" s="2" t="s">
        <v>99</v>
      </c>
      <c r="T102" s="2" t="str">
        <f aca="false">A102&amp;"|"&amp;G102</f>
        <v>BT024|Parking</v>
      </c>
    </row>
    <row r="103" customFormat="false" ht="15" hidden="false" customHeight="false" outlineLevel="0" collapsed="false">
      <c r="A103" s="2" t="s">
        <v>32</v>
      </c>
      <c r="B103" s="2" t="s">
        <v>174</v>
      </c>
      <c r="C103" s="2" t="s">
        <v>175</v>
      </c>
      <c r="D103" s="2"/>
      <c r="E103" s="2" t="s">
        <v>176</v>
      </c>
      <c r="F103" s="2" t="s">
        <v>5</v>
      </c>
      <c r="G103" s="2" t="s">
        <v>45</v>
      </c>
      <c r="H103" s="2" t="s">
        <v>95</v>
      </c>
      <c r="I103" s="2"/>
      <c r="J103" s="2"/>
      <c r="K103" s="2" t="n">
        <v>0</v>
      </c>
      <c r="L103" s="2"/>
      <c r="M103" s="2"/>
      <c r="N103" s="2" t="n">
        <v>0</v>
      </c>
      <c r="O103" s="2"/>
      <c r="P103" s="2" t="s">
        <v>96</v>
      </c>
      <c r="Q103" s="2" t="s">
        <v>97</v>
      </c>
      <c r="R103" s="2" t="s">
        <v>116</v>
      </c>
      <c r="S103" s="2" t="s">
        <v>99</v>
      </c>
      <c r="T103" s="2" t="str">
        <f aca="false">A103&amp;"|"&amp;G103</f>
        <v>BT025|Meals (Travel)</v>
      </c>
    </row>
    <row r="104" customFormat="false" ht="15" hidden="false" customHeight="false" outlineLevel="0" collapsed="false">
      <c r="A104" s="2" t="s">
        <v>32</v>
      </c>
      <c r="B104" s="2" t="s">
        <v>174</v>
      </c>
      <c r="C104" s="2" t="s">
        <v>175</v>
      </c>
      <c r="D104" s="2"/>
      <c r="E104" s="2" t="s">
        <v>176</v>
      </c>
      <c r="F104" s="2" t="s">
        <v>5</v>
      </c>
      <c r="G104" s="2" t="s">
        <v>48</v>
      </c>
      <c r="H104" s="2" t="s">
        <v>95</v>
      </c>
      <c r="I104" s="2"/>
      <c r="J104" s="2" t="n">
        <v>800</v>
      </c>
      <c r="K104" s="2" t="n">
        <v>0</v>
      </c>
      <c r="L104" s="2" t="n">
        <v>800</v>
      </c>
      <c r="M104" s="2"/>
      <c r="N104" s="2" t="n">
        <v>0</v>
      </c>
      <c r="O104" s="2"/>
      <c r="P104" s="2" t="s">
        <v>96</v>
      </c>
      <c r="Q104" s="2" t="s">
        <v>97</v>
      </c>
      <c r="R104" s="2" t="s">
        <v>116</v>
      </c>
      <c r="S104" s="2" t="s">
        <v>99</v>
      </c>
      <c r="T104" s="2" t="str">
        <f aca="false">A104&amp;"|"&amp;G104</f>
        <v>BT025|Mileage</v>
      </c>
    </row>
    <row r="105" customFormat="false" ht="15" hidden="false" customHeight="false" outlineLevel="0" collapsed="false">
      <c r="A105" s="2" t="s">
        <v>32</v>
      </c>
      <c r="B105" s="2" t="s">
        <v>174</v>
      </c>
      <c r="C105" s="2" t="s">
        <v>175</v>
      </c>
      <c r="D105" s="2"/>
      <c r="E105" s="2" t="s">
        <v>176</v>
      </c>
      <c r="F105" s="2" t="s">
        <v>5</v>
      </c>
      <c r="G105" s="2" t="s">
        <v>46</v>
      </c>
      <c r="H105" s="2" t="s">
        <v>95</v>
      </c>
      <c r="I105" s="2"/>
      <c r="J105" s="2"/>
      <c r="K105" s="2" t="n">
        <v>0</v>
      </c>
      <c r="L105" s="2"/>
      <c r="M105" s="2" t="n">
        <v>1000</v>
      </c>
      <c r="N105" s="2" t="n">
        <v>0</v>
      </c>
      <c r="O105" s="2" t="n">
        <v>1000</v>
      </c>
      <c r="P105" s="2" t="s">
        <v>96</v>
      </c>
      <c r="Q105" s="2" t="s">
        <v>97</v>
      </c>
      <c r="R105" s="2" t="s">
        <v>116</v>
      </c>
      <c r="S105" s="2" t="s">
        <v>99</v>
      </c>
      <c r="T105" s="2" t="str">
        <f aca="false">A105&amp;"|"&amp;G105</f>
        <v>BT025|Medical</v>
      </c>
    </row>
    <row r="106" customFormat="false" ht="15" hidden="false" customHeight="false" outlineLevel="0" collapsed="false">
      <c r="A106" s="2" t="s">
        <v>32</v>
      </c>
      <c r="B106" s="2" t="s">
        <v>174</v>
      </c>
      <c r="C106" s="2" t="s">
        <v>175</v>
      </c>
      <c r="D106" s="2"/>
      <c r="E106" s="2" t="s">
        <v>176</v>
      </c>
      <c r="F106" s="2" t="s">
        <v>5</v>
      </c>
      <c r="G106" s="2" t="s">
        <v>49</v>
      </c>
      <c r="H106" s="2" t="s">
        <v>95</v>
      </c>
      <c r="I106" s="2"/>
      <c r="J106" s="2"/>
      <c r="K106" s="2" t="n">
        <v>0</v>
      </c>
      <c r="L106" s="2"/>
      <c r="M106" s="2"/>
      <c r="N106" s="2" t="n">
        <v>0</v>
      </c>
      <c r="O106" s="2"/>
      <c r="P106" s="2" t="s">
        <v>96</v>
      </c>
      <c r="Q106" s="2" t="s">
        <v>97</v>
      </c>
      <c r="R106" s="2" t="s">
        <v>116</v>
      </c>
      <c r="S106" s="2" t="s">
        <v>99</v>
      </c>
      <c r="T106" s="2" t="str">
        <f aca="false">A106&amp;"|"&amp;G106</f>
        <v>BT025|Parking</v>
      </c>
    </row>
    <row r="107" customFormat="false" ht="15" hidden="false" customHeight="false" outlineLevel="0" collapsed="false">
      <c r="A107" s="2" t="s">
        <v>33</v>
      </c>
      <c r="B107" s="2" t="s">
        <v>177</v>
      </c>
      <c r="C107" s="2" t="s">
        <v>178</v>
      </c>
      <c r="D107" s="2"/>
      <c r="E107" s="2" t="s">
        <v>179</v>
      </c>
      <c r="F107" s="2" t="s">
        <v>5</v>
      </c>
      <c r="G107" s="2" t="s">
        <v>45</v>
      </c>
      <c r="H107" s="2" t="s">
        <v>95</v>
      </c>
      <c r="I107" s="2"/>
      <c r="J107" s="2"/>
      <c r="K107" s="2" t="n">
        <v>0</v>
      </c>
      <c r="L107" s="2"/>
      <c r="M107" s="2"/>
      <c r="N107" s="2" t="n">
        <v>0</v>
      </c>
      <c r="O107" s="2"/>
      <c r="P107" s="2" t="s">
        <v>96</v>
      </c>
      <c r="Q107" s="2" t="s">
        <v>103</v>
      </c>
      <c r="R107" s="2" t="s">
        <v>98</v>
      </c>
      <c r="S107" s="2" t="s">
        <v>99</v>
      </c>
      <c r="T107" s="2" t="str">
        <f aca="false">A107&amp;"|"&amp;G107</f>
        <v>BT026|Meals (Travel)</v>
      </c>
    </row>
    <row r="108" customFormat="false" ht="15" hidden="false" customHeight="false" outlineLevel="0" collapsed="false">
      <c r="A108" s="2" t="s">
        <v>33</v>
      </c>
      <c r="B108" s="2" t="s">
        <v>177</v>
      </c>
      <c r="C108" s="2" t="s">
        <v>178</v>
      </c>
      <c r="D108" s="2"/>
      <c r="E108" s="2" t="s">
        <v>179</v>
      </c>
      <c r="F108" s="2" t="s">
        <v>5</v>
      </c>
      <c r="G108" s="2" t="s">
        <v>48</v>
      </c>
      <c r="H108" s="2" t="s">
        <v>95</v>
      </c>
      <c r="I108" s="2"/>
      <c r="J108" s="2" t="n">
        <v>800</v>
      </c>
      <c r="K108" s="2" t="n">
        <v>0</v>
      </c>
      <c r="L108" s="2" t="n">
        <v>800</v>
      </c>
      <c r="M108" s="2"/>
      <c r="N108" s="2" t="n">
        <v>0</v>
      </c>
      <c r="O108" s="2"/>
      <c r="P108" s="2" t="s">
        <v>96</v>
      </c>
      <c r="Q108" s="2" t="s">
        <v>103</v>
      </c>
      <c r="R108" s="2" t="s">
        <v>98</v>
      </c>
      <c r="S108" s="2" t="s">
        <v>99</v>
      </c>
      <c r="T108" s="2" t="str">
        <f aca="false">A108&amp;"|"&amp;G108</f>
        <v>BT026|Mileage</v>
      </c>
    </row>
    <row r="109" customFormat="false" ht="15" hidden="false" customHeight="false" outlineLevel="0" collapsed="false">
      <c r="A109" s="2" t="s">
        <v>33</v>
      </c>
      <c r="B109" s="2" t="s">
        <v>177</v>
      </c>
      <c r="C109" s="2" t="s">
        <v>178</v>
      </c>
      <c r="D109" s="2"/>
      <c r="E109" s="2" t="s">
        <v>179</v>
      </c>
      <c r="F109" s="2" t="s">
        <v>5</v>
      </c>
      <c r="G109" s="2" t="s">
        <v>46</v>
      </c>
      <c r="H109" s="2" t="s">
        <v>95</v>
      </c>
      <c r="I109" s="2"/>
      <c r="J109" s="2"/>
      <c r="K109" s="2" t="n">
        <v>0</v>
      </c>
      <c r="L109" s="2"/>
      <c r="M109" s="2" t="n">
        <v>1000</v>
      </c>
      <c r="N109" s="2" t="n">
        <v>150</v>
      </c>
      <c r="O109" s="2" t="n">
        <v>850</v>
      </c>
      <c r="P109" s="2" t="s">
        <v>96</v>
      </c>
      <c r="Q109" s="2" t="s">
        <v>103</v>
      </c>
      <c r="R109" s="2" t="s">
        <v>98</v>
      </c>
      <c r="S109" s="2" t="s">
        <v>99</v>
      </c>
      <c r="T109" s="2" t="str">
        <f aca="false">A109&amp;"|"&amp;G109</f>
        <v>BT026|Medical</v>
      </c>
    </row>
    <row r="110" customFormat="false" ht="15" hidden="false" customHeight="false" outlineLevel="0" collapsed="false">
      <c r="A110" s="2" t="s">
        <v>33</v>
      </c>
      <c r="B110" s="2" t="s">
        <v>177</v>
      </c>
      <c r="C110" s="2" t="s">
        <v>178</v>
      </c>
      <c r="D110" s="2"/>
      <c r="E110" s="2" t="s">
        <v>179</v>
      </c>
      <c r="F110" s="2" t="s">
        <v>5</v>
      </c>
      <c r="G110" s="2" t="s">
        <v>49</v>
      </c>
      <c r="H110" s="2" t="s">
        <v>95</v>
      </c>
      <c r="I110" s="2"/>
      <c r="J110" s="2"/>
      <c r="K110" s="2" t="n">
        <v>0</v>
      </c>
      <c r="L110" s="2"/>
      <c r="M110" s="2"/>
      <c r="N110" s="2" t="n">
        <v>0</v>
      </c>
      <c r="O110" s="2"/>
      <c r="P110" s="2" t="s">
        <v>96</v>
      </c>
      <c r="Q110" s="2" t="s">
        <v>103</v>
      </c>
      <c r="R110" s="2" t="s">
        <v>98</v>
      </c>
      <c r="S110" s="2" t="s">
        <v>99</v>
      </c>
      <c r="T110" s="2" t="str">
        <f aca="false">A110&amp;"|"&amp;G110</f>
        <v>BT026|Parking</v>
      </c>
    </row>
    <row r="111" customFormat="false" ht="15" hidden="false" customHeight="false" outlineLevel="0" collapsed="false">
      <c r="A111" s="2" t="s">
        <v>34</v>
      </c>
      <c r="B111" s="2" t="s">
        <v>180</v>
      </c>
      <c r="C111" s="2" t="s">
        <v>181</v>
      </c>
      <c r="D111" s="2"/>
      <c r="E111" s="2" t="s">
        <v>182</v>
      </c>
      <c r="F111" s="2" t="s">
        <v>5</v>
      </c>
      <c r="G111" s="2" t="s">
        <v>45</v>
      </c>
      <c r="H111" s="2" t="s">
        <v>95</v>
      </c>
      <c r="I111" s="2"/>
      <c r="J111" s="2"/>
      <c r="K111" s="2" t="n">
        <v>0</v>
      </c>
      <c r="L111" s="2"/>
      <c r="M111" s="2"/>
      <c r="N111" s="2" t="n">
        <v>0</v>
      </c>
      <c r="O111" s="2"/>
      <c r="P111" s="2" t="s">
        <v>96</v>
      </c>
      <c r="Q111" s="2" t="s">
        <v>103</v>
      </c>
      <c r="R111" s="2" t="s">
        <v>104</v>
      </c>
      <c r="S111" s="2" t="s">
        <v>99</v>
      </c>
      <c r="T111" s="2" t="str">
        <f aca="false">A111&amp;"|"&amp;G111</f>
        <v>BT027|Meals (Travel)</v>
      </c>
    </row>
    <row r="112" customFormat="false" ht="15" hidden="false" customHeight="false" outlineLevel="0" collapsed="false">
      <c r="A112" s="2" t="s">
        <v>34</v>
      </c>
      <c r="B112" s="2" t="s">
        <v>180</v>
      </c>
      <c r="C112" s="2" t="s">
        <v>181</v>
      </c>
      <c r="D112" s="2"/>
      <c r="E112" s="2" t="s">
        <v>182</v>
      </c>
      <c r="F112" s="2" t="s">
        <v>5</v>
      </c>
      <c r="G112" s="2" t="s">
        <v>48</v>
      </c>
      <c r="H112" s="2" t="s">
        <v>95</v>
      </c>
      <c r="I112" s="2"/>
      <c r="J112" s="2" t="n">
        <v>800</v>
      </c>
      <c r="K112" s="2" t="n">
        <v>0</v>
      </c>
      <c r="L112" s="2" t="n">
        <v>800</v>
      </c>
      <c r="M112" s="2"/>
      <c r="N112" s="2" t="n">
        <v>0</v>
      </c>
      <c r="O112" s="2"/>
      <c r="P112" s="2" t="s">
        <v>96</v>
      </c>
      <c r="Q112" s="2" t="s">
        <v>103</v>
      </c>
      <c r="R112" s="2" t="s">
        <v>104</v>
      </c>
      <c r="S112" s="2" t="s">
        <v>99</v>
      </c>
      <c r="T112" s="2" t="str">
        <f aca="false">A112&amp;"|"&amp;G112</f>
        <v>BT027|Mileage</v>
      </c>
    </row>
    <row r="113" customFormat="false" ht="15" hidden="false" customHeight="false" outlineLevel="0" collapsed="false">
      <c r="A113" s="2" t="s">
        <v>34</v>
      </c>
      <c r="B113" s="2" t="s">
        <v>180</v>
      </c>
      <c r="C113" s="2" t="s">
        <v>181</v>
      </c>
      <c r="D113" s="2"/>
      <c r="E113" s="2" t="s">
        <v>182</v>
      </c>
      <c r="F113" s="2" t="s">
        <v>5</v>
      </c>
      <c r="G113" s="2" t="s">
        <v>46</v>
      </c>
      <c r="H113" s="2" t="s">
        <v>95</v>
      </c>
      <c r="I113" s="2"/>
      <c r="J113" s="2"/>
      <c r="K113" s="2" t="n">
        <v>0</v>
      </c>
      <c r="L113" s="2"/>
      <c r="M113" s="2" t="n">
        <v>1000</v>
      </c>
      <c r="N113" s="2" t="n">
        <v>0</v>
      </c>
      <c r="O113" s="2" t="n">
        <v>1000</v>
      </c>
      <c r="P113" s="2" t="s">
        <v>96</v>
      </c>
      <c r="Q113" s="2" t="s">
        <v>103</v>
      </c>
      <c r="R113" s="2" t="s">
        <v>104</v>
      </c>
      <c r="S113" s="2" t="s">
        <v>99</v>
      </c>
      <c r="T113" s="2" t="str">
        <f aca="false">A113&amp;"|"&amp;G113</f>
        <v>BT027|Medical</v>
      </c>
    </row>
    <row r="114" customFormat="false" ht="15" hidden="false" customHeight="false" outlineLevel="0" collapsed="false">
      <c r="A114" s="2" t="s">
        <v>34</v>
      </c>
      <c r="B114" s="2" t="s">
        <v>180</v>
      </c>
      <c r="C114" s="2" t="s">
        <v>181</v>
      </c>
      <c r="D114" s="2"/>
      <c r="E114" s="2" t="s">
        <v>182</v>
      </c>
      <c r="F114" s="2" t="s">
        <v>5</v>
      </c>
      <c r="G114" s="2" t="s">
        <v>49</v>
      </c>
      <c r="H114" s="2" t="s">
        <v>95</v>
      </c>
      <c r="I114" s="2"/>
      <c r="J114" s="2"/>
      <c r="K114" s="2" t="n">
        <v>0</v>
      </c>
      <c r="L114" s="2"/>
      <c r="M114" s="2"/>
      <c r="N114" s="2" t="n">
        <v>0</v>
      </c>
      <c r="O114" s="2"/>
      <c r="P114" s="2" t="s">
        <v>96</v>
      </c>
      <c r="Q114" s="2" t="s">
        <v>103</v>
      </c>
      <c r="R114" s="2" t="s">
        <v>104</v>
      </c>
      <c r="S114" s="2" t="s">
        <v>99</v>
      </c>
      <c r="T114" s="2" t="str">
        <f aca="false">A114&amp;"|"&amp;G114</f>
        <v>BT027|Parking</v>
      </c>
    </row>
    <row r="115" customFormat="false" ht="15" hidden="false" customHeight="false" outlineLevel="0" collapsed="false">
      <c r="A115" s="2" t="s">
        <v>35</v>
      </c>
      <c r="B115" s="2" t="s">
        <v>183</v>
      </c>
      <c r="C115" s="2" t="s">
        <v>184</v>
      </c>
      <c r="D115" s="2"/>
      <c r="E115" s="2" t="s">
        <v>185</v>
      </c>
      <c r="F115" s="2" t="s">
        <v>5</v>
      </c>
      <c r="G115" s="2" t="s">
        <v>45</v>
      </c>
      <c r="H115" s="2" t="s">
        <v>95</v>
      </c>
      <c r="I115" s="2"/>
      <c r="J115" s="2"/>
      <c r="K115" s="2" t="n">
        <v>0</v>
      </c>
      <c r="L115" s="2"/>
      <c r="M115" s="2"/>
      <c r="N115" s="2" t="n">
        <v>0</v>
      </c>
      <c r="O115" s="2"/>
      <c r="P115" s="2" t="s">
        <v>96</v>
      </c>
      <c r="Q115" s="2" t="s">
        <v>97</v>
      </c>
      <c r="R115" s="2" t="s">
        <v>140</v>
      </c>
      <c r="S115" s="2" t="s">
        <v>99</v>
      </c>
      <c r="T115" s="2" t="str">
        <f aca="false">A115&amp;"|"&amp;G115</f>
        <v>BT028|Meals (Travel)</v>
      </c>
    </row>
    <row r="116" customFormat="false" ht="15" hidden="false" customHeight="false" outlineLevel="0" collapsed="false">
      <c r="A116" s="2" t="s">
        <v>35</v>
      </c>
      <c r="B116" s="2" t="s">
        <v>183</v>
      </c>
      <c r="C116" s="2" t="s">
        <v>184</v>
      </c>
      <c r="D116" s="2"/>
      <c r="E116" s="2" t="s">
        <v>185</v>
      </c>
      <c r="F116" s="2" t="s">
        <v>5</v>
      </c>
      <c r="G116" s="2" t="s">
        <v>48</v>
      </c>
      <c r="H116" s="2" t="s">
        <v>95</v>
      </c>
      <c r="I116" s="2"/>
      <c r="J116" s="2" t="n">
        <v>800</v>
      </c>
      <c r="K116" s="2" t="n">
        <v>108</v>
      </c>
      <c r="L116" s="2" t="n">
        <v>692</v>
      </c>
      <c r="M116" s="2"/>
      <c r="N116" s="2" t="n">
        <v>462</v>
      </c>
      <c r="O116" s="2"/>
      <c r="P116" s="2" t="s">
        <v>96</v>
      </c>
      <c r="Q116" s="2" t="s">
        <v>97</v>
      </c>
      <c r="R116" s="2" t="s">
        <v>140</v>
      </c>
      <c r="S116" s="2" t="s">
        <v>99</v>
      </c>
      <c r="T116" s="2" t="str">
        <f aca="false">A116&amp;"|"&amp;G116</f>
        <v>BT028|Mileage</v>
      </c>
    </row>
    <row r="117" customFormat="false" ht="15" hidden="false" customHeight="false" outlineLevel="0" collapsed="false">
      <c r="A117" s="2" t="s">
        <v>35</v>
      </c>
      <c r="B117" s="2" t="s">
        <v>183</v>
      </c>
      <c r="C117" s="2" t="s">
        <v>184</v>
      </c>
      <c r="D117" s="2"/>
      <c r="E117" s="2" t="s">
        <v>185</v>
      </c>
      <c r="F117" s="2" t="s">
        <v>5</v>
      </c>
      <c r="G117" s="2" t="s">
        <v>46</v>
      </c>
      <c r="H117" s="2" t="s">
        <v>95</v>
      </c>
      <c r="I117" s="2"/>
      <c r="J117" s="2"/>
      <c r="K117" s="2" t="n">
        <v>0</v>
      </c>
      <c r="L117" s="2"/>
      <c r="M117" s="2" t="n">
        <v>1000</v>
      </c>
      <c r="N117" s="2" t="n">
        <v>45</v>
      </c>
      <c r="O117" s="2" t="n">
        <v>955</v>
      </c>
      <c r="P117" s="2" t="s">
        <v>96</v>
      </c>
      <c r="Q117" s="2" t="s">
        <v>97</v>
      </c>
      <c r="R117" s="2" t="s">
        <v>140</v>
      </c>
      <c r="S117" s="2" t="s">
        <v>99</v>
      </c>
      <c r="T117" s="2" t="str">
        <f aca="false">A117&amp;"|"&amp;G117</f>
        <v>BT028|Medical</v>
      </c>
    </row>
    <row r="118" customFormat="false" ht="15" hidden="false" customHeight="false" outlineLevel="0" collapsed="false">
      <c r="A118" s="2" t="s">
        <v>35</v>
      </c>
      <c r="B118" s="2" t="s">
        <v>183</v>
      </c>
      <c r="C118" s="2" t="s">
        <v>184</v>
      </c>
      <c r="D118" s="2"/>
      <c r="E118" s="2" t="s">
        <v>185</v>
      </c>
      <c r="F118" s="2" t="s">
        <v>5</v>
      </c>
      <c r="G118" s="2" t="s">
        <v>49</v>
      </c>
      <c r="H118" s="2" t="s">
        <v>95</v>
      </c>
      <c r="I118" s="2"/>
      <c r="J118" s="2"/>
      <c r="K118" s="2" t="n">
        <v>0</v>
      </c>
      <c r="L118" s="2"/>
      <c r="M118" s="2"/>
      <c r="N118" s="2" t="n">
        <v>0</v>
      </c>
      <c r="O118" s="2"/>
      <c r="P118" s="2" t="s">
        <v>96</v>
      </c>
      <c r="Q118" s="2" t="s">
        <v>97</v>
      </c>
      <c r="R118" s="2" t="s">
        <v>140</v>
      </c>
      <c r="S118" s="2" t="s">
        <v>99</v>
      </c>
      <c r="T118" s="2" t="str">
        <f aca="false">A118&amp;"|"&amp;G118</f>
        <v>BT028|Parking</v>
      </c>
    </row>
    <row r="119" customFormat="false" ht="15" hidden="false" customHeight="false" outlineLevel="0" collapsed="false">
      <c r="A119" s="2" t="s">
        <v>36</v>
      </c>
      <c r="B119" s="2" t="s">
        <v>186</v>
      </c>
      <c r="C119" s="2" t="s">
        <v>187</v>
      </c>
      <c r="D119" s="2"/>
      <c r="E119" s="2" t="s">
        <v>188</v>
      </c>
      <c r="F119" s="2" t="s">
        <v>5</v>
      </c>
      <c r="G119" s="2" t="s">
        <v>45</v>
      </c>
      <c r="H119" s="2" t="s">
        <v>95</v>
      </c>
      <c r="I119" s="2"/>
      <c r="J119" s="2"/>
      <c r="K119" s="2" t="n">
        <v>0</v>
      </c>
      <c r="L119" s="2"/>
      <c r="M119" s="2"/>
      <c r="N119" s="2" t="n">
        <v>0</v>
      </c>
      <c r="O119" s="2"/>
      <c r="P119" s="2" t="s">
        <v>96</v>
      </c>
      <c r="Q119" s="2" t="s">
        <v>103</v>
      </c>
      <c r="R119" s="2" t="s">
        <v>112</v>
      </c>
      <c r="S119" s="2" t="s">
        <v>99</v>
      </c>
      <c r="T119" s="2" t="str">
        <f aca="false">A119&amp;"|"&amp;G119</f>
        <v>BT029|Meals (Travel)</v>
      </c>
    </row>
    <row r="120" customFormat="false" ht="15" hidden="false" customHeight="false" outlineLevel="0" collapsed="false">
      <c r="A120" s="2" t="s">
        <v>36</v>
      </c>
      <c r="B120" s="2" t="s">
        <v>186</v>
      </c>
      <c r="C120" s="2" t="s">
        <v>187</v>
      </c>
      <c r="D120" s="2"/>
      <c r="E120" s="2" t="s">
        <v>188</v>
      </c>
      <c r="F120" s="2" t="s">
        <v>5</v>
      </c>
      <c r="G120" s="2" t="s">
        <v>48</v>
      </c>
      <c r="H120" s="2" t="s">
        <v>95</v>
      </c>
      <c r="I120" s="2"/>
      <c r="J120" s="2" t="n">
        <v>800</v>
      </c>
      <c r="K120" s="2" t="n">
        <v>0</v>
      </c>
      <c r="L120" s="2" t="n">
        <v>800</v>
      </c>
      <c r="M120" s="2"/>
      <c r="N120" s="2" t="n">
        <v>0</v>
      </c>
      <c r="O120" s="2"/>
      <c r="P120" s="2" t="s">
        <v>96</v>
      </c>
      <c r="Q120" s="2" t="s">
        <v>103</v>
      </c>
      <c r="R120" s="2" t="s">
        <v>112</v>
      </c>
      <c r="S120" s="2" t="s">
        <v>99</v>
      </c>
      <c r="T120" s="2" t="str">
        <f aca="false">A120&amp;"|"&amp;G120</f>
        <v>BT029|Mileage</v>
      </c>
    </row>
    <row r="121" customFormat="false" ht="15" hidden="false" customHeight="false" outlineLevel="0" collapsed="false">
      <c r="A121" s="2" t="s">
        <v>36</v>
      </c>
      <c r="B121" s="2" t="s">
        <v>186</v>
      </c>
      <c r="C121" s="2" t="s">
        <v>187</v>
      </c>
      <c r="D121" s="2"/>
      <c r="E121" s="2" t="s">
        <v>188</v>
      </c>
      <c r="F121" s="2" t="s">
        <v>5</v>
      </c>
      <c r="G121" s="2" t="s">
        <v>46</v>
      </c>
      <c r="H121" s="2" t="s">
        <v>95</v>
      </c>
      <c r="I121" s="2"/>
      <c r="J121" s="2"/>
      <c r="K121" s="2" t="n">
        <v>0</v>
      </c>
      <c r="L121" s="2"/>
      <c r="M121" s="2" t="n">
        <v>1000</v>
      </c>
      <c r="N121" s="2" t="n">
        <v>95</v>
      </c>
      <c r="O121" s="2" t="n">
        <v>905</v>
      </c>
      <c r="P121" s="2" t="s">
        <v>96</v>
      </c>
      <c r="Q121" s="2" t="s">
        <v>103</v>
      </c>
      <c r="R121" s="2" t="s">
        <v>112</v>
      </c>
      <c r="S121" s="2" t="s">
        <v>99</v>
      </c>
      <c r="T121" s="2" t="str">
        <f aca="false">A121&amp;"|"&amp;G121</f>
        <v>BT029|Medical</v>
      </c>
    </row>
    <row r="122" customFormat="false" ht="15" hidden="false" customHeight="false" outlineLevel="0" collapsed="false">
      <c r="A122" s="2" t="s">
        <v>36</v>
      </c>
      <c r="B122" s="2" t="s">
        <v>186</v>
      </c>
      <c r="C122" s="2" t="s">
        <v>187</v>
      </c>
      <c r="D122" s="2"/>
      <c r="E122" s="2" t="s">
        <v>188</v>
      </c>
      <c r="F122" s="2" t="s">
        <v>5</v>
      </c>
      <c r="G122" s="2" t="s">
        <v>49</v>
      </c>
      <c r="H122" s="2" t="s">
        <v>95</v>
      </c>
      <c r="I122" s="2"/>
      <c r="J122" s="2"/>
      <c r="K122" s="2" t="n">
        <v>0</v>
      </c>
      <c r="L122" s="2"/>
      <c r="M122" s="2"/>
      <c r="N122" s="2" t="n">
        <v>0</v>
      </c>
      <c r="O122" s="2"/>
      <c r="P122" s="2" t="s">
        <v>96</v>
      </c>
      <c r="Q122" s="2" t="s">
        <v>103</v>
      </c>
      <c r="R122" s="2" t="s">
        <v>112</v>
      </c>
      <c r="S122" s="2" t="s">
        <v>99</v>
      </c>
      <c r="T122" s="2" t="str">
        <f aca="false">A122&amp;"|"&amp;G122</f>
        <v>BT029|Parking</v>
      </c>
    </row>
    <row r="123" customFormat="false" ht="15" hidden="false" customHeight="false" outlineLevel="0" collapsed="false">
      <c r="A123" s="2" t="s">
        <v>37</v>
      </c>
      <c r="B123" s="2" t="s">
        <v>189</v>
      </c>
      <c r="C123" s="2" t="s">
        <v>190</v>
      </c>
      <c r="D123" s="2"/>
      <c r="E123" s="2" t="s">
        <v>191</v>
      </c>
      <c r="F123" s="2" t="s">
        <v>5</v>
      </c>
      <c r="G123" s="2" t="s">
        <v>45</v>
      </c>
      <c r="H123" s="2" t="s">
        <v>95</v>
      </c>
      <c r="I123" s="2"/>
      <c r="J123" s="2"/>
      <c r="K123" s="2" t="n">
        <v>0</v>
      </c>
      <c r="L123" s="2"/>
      <c r="M123" s="2"/>
      <c r="N123" s="2" t="n">
        <v>0</v>
      </c>
      <c r="O123" s="2"/>
      <c r="P123" s="2" t="s">
        <v>96</v>
      </c>
      <c r="Q123" s="2" t="s">
        <v>103</v>
      </c>
      <c r="R123" s="2" t="s">
        <v>116</v>
      </c>
      <c r="S123" s="2" t="s">
        <v>99</v>
      </c>
      <c r="T123" s="2" t="str">
        <f aca="false">A123&amp;"|"&amp;G123</f>
        <v>BT030|Meals (Travel)</v>
      </c>
    </row>
    <row r="124" customFormat="false" ht="15" hidden="false" customHeight="false" outlineLevel="0" collapsed="false">
      <c r="A124" s="2" t="s">
        <v>37</v>
      </c>
      <c r="B124" s="2" t="s">
        <v>189</v>
      </c>
      <c r="C124" s="2" t="s">
        <v>190</v>
      </c>
      <c r="D124" s="2"/>
      <c r="E124" s="2" t="s">
        <v>191</v>
      </c>
      <c r="F124" s="2" t="s">
        <v>5</v>
      </c>
      <c r="G124" s="2" t="s">
        <v>48</v>
      </c>
      <c r="H124" s="2" t="s">
        <v>95</v>
      </c>
      <c r="I124" s="2"/>
      <c r="J124" s="2" t="n">
        <v>800</v>
      </c>
      <c r="K124" s="2" t="n">
        <v>0</v>
      </c>
      <c r="L124" s="2" t="n">
        <v>800</v>
      </c>
      <c r="M124" s="2"/>
      <c r="N124" s="2" t="n">
        <v>0</v>
      </c>
      <c r="O124" s="2"/>
      <c r="P124" s="2" t="s">
        <v>96</v>
      </c>
      <c r="Q124" s="2" t="s">
        <v>103</v>
      </c>
      <c r="R124" s="2" t="s">
        <v>116</v>
      </c>
      <c r="S124" s="2" t="s">
        <v>99</v>
      </c>
      <c r="T124" s="2" t="str">
        <f aca="false">A124&amp;"|"&amp;G124</f>
        <v>BT030|Mileage</v>
      </c>
    </row>
    <row r="125" customFormat="false" ht="15" hidden="false" customHeight="false" outlineLevel="0" collapsed="false">
      <c r="A125" s="2" t="s">
        <v>37</v>
      </c>
      <c r="B125" s="2" t="s">
        <v>189</v>
      </c>
      <c r="C125" s="2" t="s">
        <v>190</v>
      </c>
      <c r="D125" s="2"/>
      <c r="E125" s="2" t="s">
        <v>191</v>
      </c>
      <c r="F125" s="2" t="s">
        <v>5</v>
      </c>
      <c r="G125" s="2" t="s">
        <v>46</v>
      </c>
      <c r="H125" s="2" t="s">
        <v>95</v>
      </c>
      <c r="I125" s="2"/>
      <c r="J125" s="2"/>
      <c r="K125" s="2" t="n">
        <v>0</v>
      </c>
      <c r="L125" s="2"/>
      <c r="M125" s="2" t="n">
        <v>1000</v>
      </c>
      <c r="N125" s="2" t="n">
        <v>95</v>
      </c>
      <c r="O125" s="2" t="n">
        <v>905</v>
      </c>
      <c r="P125" s="2" t="s">
        <v>96</v>
      </c>
      <c r="Q125" s="2" t="s">
        <v>103</v>
      </c>
      <c r="R125" s="2" t="s">
        <v>116</v>
      </c>
      <c r="S125" s="2" t="s">
        <v>99</v>
      </c>
      <c r="T125" s="2" t="str">
        <f aca="false">A125&amp;"|"&amp;G125</f>
        <v>BT030|Medical</v>
      </c>
    </row>
    <row r="126" customFormat="false" ht="15" hidden="false" customHeight="false" outlineLevel="0" collapsed="false">
      <c r="A126" s="2" t="s">
        <v>37</v>
      </c>
      <c r="B126" s="2" t="s">
        <v>189</v>
      </c>
      <c r="C126" s="2" t="s">
        <v>190</v>
      </c>
      <c r="D126" s="2"/>
      <c r="E126" s="2" t="s">
        <v>191</v>
      </c>
      <c r="F126" s="2" t="s">
        <v>5</v>
      </c>
      <c r="G126" s="2" t="s">
        <v>49</v>
      </c>
      <c r="H126" s="2" t="s">
        <v>95</v>
      </c>
      <c r="I126" s="2"/>
      <c r="J126" s="2"/>
      <c r="K126" s="2" t="n">
        <v>0</v>
      </c>
      <c r="L126" s="2"/>
      <c r="M126" s="2"/>
      <c r="N126" s="2" t="n">
        <v>0</v>
      </c>
      <c r="O126" s="2"/>
      <c r="P126" s="2" t="s">
        <v>96</v>
      </c>
      <c r="Q126" s="2" t="s">
        <v>103</v>
      </c>
      <c r="R126" s="2" t="s">
        <v>116</v>
      </c>
      <c r="S126" s="2" t="s">
        <v>99</v>
      </c>
      <c r="T126" s="2" t="str">
        <f aca="false">A126&amp;"|"&amp;G126</f>
        <v>BT030|Parking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20"/>
  </cols>
  <sheetData>
    <row r="1" customFormat="false" ht="35.05" hidden="false" customHeight="false" outlineLevel="0" collapsed="false">
      <c r="A1" s="1" t="s">
        <v>0</v>
      </c>
      <c r="B1" s="1" t="s">
        <v>192</v>
      </c>
      <c r="C1" s="1" t="s">
        <v>193</v>
      </c>
      <c r="D1" s="1" t="s">
        <v>194</v>
      </c>
      <c r="E1" s="1" t="s">
        <v>51</v>
      </c>
      <c r="F1" s="1" t="s">
        <v>195</v>
      </c>
      <c r="G1" s="1" t="s">
        <v>196</v>
      </c>
      <c r="H1" s="1" t="s">
        <v>52</v>
      </c>
    </row>
    <row r="2" customFormat="false" ht="15" hidden="false" customHeight="false" outlineLevel="0" collapsed="false">
      <c r="A2" s="2" t="s">
        <v>4</v>
      </c>
      <c r="B2" s="2" t="s">
        <v>197</v>
      </c>
      <c r="C2" s="2" t="s">
        <v>198</v>
      </c>
      <c r="D2" s="4" t="n">
        <v>46102</v>
      </c>
      <c r="E2" s="2" t="s">
        <v>46</v>
      </c>
      <c r="F2" s="2" t="s">
        <v>95</v>
      </c>
      <c r="G2" s="3" t="n">
        <v>180</v>
      </c>
      <c r="H2" s="2" t="str">
        <f aca="false">A2&amp;"|"&amp;E2</f>
        <v>BT001|Medical</v>
      </c>
    </row>
    <row r="3" customFormat="false" ht="15" hidden="false" customHeight="false" outlineLevel="0" collapsed="false">
      <c r="A3" s="2" t="s">
        <v>7</v>
      </c>
      <c r="B3" s="2" t="s">
        <v>199</v>
      </c>
      <c r="C3" s="2" t="s">
        <v>200</v>
      </c>
      <c r="D3" s="4" t="n">
        <v>46277</v>
      </c>
      <c r="E3" s="2" t="s">
        <v>48</v>
      </c>
      <c r="F3" s="2" t="s">
        <v>95</v>
      </c>
      <c r="G3" s="3" t="n">
        <v>72</v>
      </c>
      <c r="H3" s="2" t="str">
        <f aca="false">A3&amp;"|"&amp;E3</f>
        <v>BT002|Mileage</v>
      </c>
    </row>
    <row r="4" customFormat="false" ht="15" hidden="false" customHeight="false" outlineLevel="0" collapsed="false">
      <c r="A4" s="2" t="s">
        <v>8</v>
      </c>
      <c r="B4" s="2" t="s">
        <v>201</v>
      </c>
      <c r="C4" s="2" t="s">
        <v>202</v>
      </c>
      <c r="D4" s="4" t="n">
        <v>46030</v>
      </c>
      <c r="E4" s="2" t="s">
        <v>48</v>
      </c>
      <c r="F4" s="2" t="s">
        <v>95</v>
      </c>
      <c r="G4" s="3" t="n">
        <v>72</v>
      </c>
      <c r="H4" s="2" t="str">
        <f aca="false">A4&amp;"|"&amp;E4</f>
        <v>BT003|Mileage</v>
      </c>
    </row>
    <row r="5" customFormat="false" ht="15" hidden="false" customHeight="false" outlineLevel="0" collapsed="false">
      <c r="A5" s="2" t="s">
        <v>8</v>
      </c>
      <c r="B5" s="2" t="s">
        <v>201</v>
      </c>
      <c r="C5" s="2" t="s">
        <v>203</v>
      </c>
      <c r="D5" s="4" t="n">
        <v>46071</v>
      </c>
      <c r="E5" s="2" t="s">
        <v>48</v>
      </c>
      <c r="F5" s="2" t="s">
        <v>95</v>
      </c>
      <c r="G5" s="3" t="n">
        <v>72</v>
      </c>
      <c r="H5" s="2" t="str">
        <f aca="false">A5&amp;"|"&amp;E5</f>
        <v>BT003|Mileage</v>
      </c>
    </row>
    <row r="6" customFormat="false" ht="15" hidden="false" customHeight="false" outlineLevel="0" collapsed="false">
      <c r="A6" s="2" t="s">
        <v>8</v>
      </c>
      <c r="B6" s="2" t="s">
        <v>201</v>
      </c>
      <c r="C6" s="2" t="s">
        <v>204</v>
      </c>
      <c r="D6" s="4" t="n">
        <v>46126</v>
      </c>
      <c r="E6" s="2" t="s">
        <v>48</v>
      </c>
      <c r="F6" s="2" t="s">
        <v>95</v>
      </c>
      <c r="G6" s="3" t="n">
        <v>180</v>
      </c>
      <c r="H6" s="2" t="str">
        <f aca="false">A6&amp;"|"&amp;E6</f>
        <v>BT003|Mileage</v>
      </c>
    </row>
    <row r="7" customFormat="false" ht="15" hidden="false" customHeight="false" outlineLevel="0" collapsed="false">
      <c r="A7" s="2" t="s">
        <v>8</v>
      </c>
      <c r="B7" s="2" t="s">
        <v>201</v>
      </c>
      <c r="C7" s="2" t="s">
        <v>205</v>
      </c>
      <c r="D7" s="4" t="n">
        <v>46239</v>
      </c>
      <c r="E7" s="2" t="s">
        <v>50</v>
      </c>
      <c r="F7" s="2" t="s">
        <v>95</v>
      </c>
      <c r="G7" s="3" t="n">
        <v>150</v>
      </c>
      <c r="H7" s="2" t="str">
        <f aca="false">A7&amp;"|"&amp;E7</f>
        <v>BT003|Phone</v>
      </c>
    </row>
    <row r="8" customFormat="false" ht="15" hidden="false" customHeight="false" outlineLevel="0" collapsed="false">
      <c r="A8" s="2" t="s">
        <v>8</v>
      </c>
      <c r="B8" s="2" t="s">
        <v>201</v>
      </c>
      <c r="C8" s="2" t="s">
        <v>206</v>
      </c>
      <c r="D8" s="4" t="n">
        <v>46270</v>
      </c>
      <c r="E8" s="2" t="s">
        <v>50</v>
      </c>
      <c r="F8" s="2" t="s">
        <v>95</v>
      </c>
      <c r="G8" s="3" t="n">
        <v>88</v>
      </c>
      <c r="H8" s="2" t="str">
        <f aca="false">A8&amp;"|"&amp;E8</f>
        <v>BT003|Phone</v>
      </c>
    </row>
    <row r="9" customFormat="false" ht="15" hidden="false" customHeight="false" outlineLevel="0" collapsed="false">
      <c r="A9" s="2" t="s">
        <v>8</v>
      </c>
      <c r="B9" s="2" t="s">
        <v>201</v>
      </c>
      <c r="C9" s="2" t="s">
        <v>207</v>
      </c>
      <c r="D9" s="4" t="n">
        <v>46300</v>
      </c>
      <c r="E9" s="2" t="s">
        <v>50</v>
      </c>
      <c r="F9" s="2" t="s">
        <v>95</v>
      </c>
      <c r="G9" s="3" t="n">
        <v>88</v>
      </c>
      <c r="H9" s="2" t="str">
        <f aca="false">A9&amp;"|"&amp;E9</f>
        <v>BT003|Phone</v>
      </c>
    </row>
    <row r="10" customFormat="false" ht="15" hidden="false" customHeight="false" outlineLevel="0" collapsed="false">
      <c r="A10" s="2" t="s">
        <v>11</v>
      </c>
      <c r="B10" s="2" t="s">
        <v>208</v>
      </c>
      <c r="C10" s="2" t="s">
        <v>209</v>
      </c>
      <c r="D10" s="4" t="n">
        <v>46314</v>
      </c>
      <c r="E10" s="2" t="s">
        <v>46</v>
      </c>
      <c r="F10" s="2" t="s">
        <v>95</v>
      </c>
      <c r="G10" s="3" t="n">
        <v>45</v>
      </c>
      <c r="H10" s="2" t="str">
        <f aca="false">A10&amp;"|"&amp;E10</f>
        <v>BT004|Medical</v>
      </c>
    </row>
    <row r="11" customFormat="false" ht="15" hidden="false" customHeight="false" outlineLevel="0" collapsed="false">
      <c r="A11" s="2" t="s">
        <v>12</v>
      </c>
      <c r="B11" s="2" t="s">
        <v>210</v>
      </c>
      <c r="C11" s="2" t="s">
        <v>211</v>
      </c>
      <c r="D11" s="4" t="n">
        <v>46024</v>
      </c>
      <c r="E11" s="2" t="s">
        <v>46</v>
      </c>
      <c r="F11" s="2" t="s">
        <v>95</v>
      </c>
      <c r="G11" s="3" t="n">
        <v>95</v>
      </c>
      <c r="H11" s="2" t="str">
        <f aca="false">A11&amp;"|"&amp;E11</f>
        <v>BT005|Medical</v>
      </c>
    </row>
    <row r="12" customFormat="false" ht="15" hidden="false" customHeight="false" outlineLevel="0" collapsed="false">
      <c r="A12" s="2" t="s">
        <v>12</v>
      </c>
      <c r="B12" s="2" t="s">
        <v>210</v>
      </c>
      <c r="C12" s="2" t="s">
        <v>198</v>
      </c>
      <c r="D12" s="4" t="n">
        <v>46093</v>
      </c>
      <c r="E12" s="2" t="s">
        <v>54</v>
      </c>
      <c r="F12" s="2" t="s">
        <v>95</v>
      </c>
      <c r="G12" s="3" t="n">
        <v>180</v>
      </c>
      <c r="H12" s="2" t="str">
        <f aca="false">A12&amp;"|"&amp;E12</f>
        <v>BT005|Medical Claim</v>
      </c>
    </row>
    <row r="13" customFormat="false" ht="15" hidden="false" customHeight="false" outlineLevel="0" collapsed="false">
      <c r="A13" s="2" t="s">
        <v>12</v>
      </c>
      <c r="B13" s="2" t="s">
        <v>210</v>
      </c>
      <c r="C13" s="2" t="s">
        <v>212</v>
      </c>
      <c r="D13" s="4" t="n">
        <v>46275</v>
      </c>
      <c r="E13" s="2" t="s">
        <v>46</v>
      </c>
      <c r="F13" s="2" t="s">
        <v>95</v>
      </c>
      <c r="G13" s="3" t="n">
        <v>80</v>
      </c>
      <c r="H13" s="2" t="str">
        <f aca="false">A13&amp;"|"&amp;E13</f>
        <v>BT005|Medical</v>
      </c>
    </row>
    <row r="14" customFormat="false" ht="15" hidden="false" customHeight="false" outlineLevel="0" collapsed="false">
      <c r="A14" s="2" t="s">
        <v>12</v>
      </c>
      <c r="B14" s="2" t="s">
        <v>210</v>
      </c>
      <c r="C14" s="2" t="s">
        <v>212</v>
      </c>
      <c r="D14" s="4" t="n">
        <v>46277</v>
      </c>
      <c r="E14" s="2" t="s">
        <v>54</v>
      </c>
      <c r="F14" s="2" t="s">
        <v>95</v>
      </c>
      <c r="G14" s="3" t="n">
        <v>60</v>
      </c>
      <c r="H14" s="2" t="str">
        <f aca="false">A14&amp;"|"&amp;E14</f>
        <v>BT005|Medical Claim</v>
      </c>
    </row>
    <row r="15" customFormat="false" ht="15" hidden="false" customHeight="false" outlineLevel="0" collapsed="false">
      <c r="A15" s="2" t="s">
        <v>13</v>
      </c>
      <c r="B15" s="2" t="s">
        <v>213</v>
      </c>
      <c r="C15" s="2" t="s">
        <v>198</v>
      </c>
      <c r="D15" s="4" t="n">
        <v>46100</v>
      </c>
      <c r="E15" s="2" t="s">
        <v>46</v>
      </c>
      <c r="F15" s="2" t="s">
        <v>95</v>
      </c>
      <c r="G15" s="3" t="n">
        <v>60</v>
      </c>
      <c r="H15" s="2" t="str">
        <f aca="false">A15&amp;"|"&amp;E15</f>
        <v>BT006|Medical</v>
      </c>
    </row>
    <row r="16" customFormat="false" ht="15" hidden="false" customHeight="false" outlineLevel="0" collapsed="false">
      <c r="A16" s="2" t="s">
        <v>13</v>
      </c>
      <c r="B16" s="2" t="s">
        <v>213</v>
      </c>
      <c r="C16" s="2" t="s">
        <v>214</v>
      </c>
      <c r="D16" s="4" t="n">
        <v>46146</v>
      </c>
      <c r="E16" s="2" t="s">
        <v>46</v>
      </c>
      <c r="F16" s="2" t="s">
        <v>95</v>
      </c>
      <c r="G16" s="3" t="n">
        <v>80</v>
      </c>
      <c r="H16" s="2" t="str">
        <f aca="false">A16&amp;"|"&amp;E16</f>
        <v>BT006|Medical</v>
      </c>
    </row>
    <row r="17" customFormat="false" ht="15" hidden="false" customHeight="false" outlineLevel="0" collapsed="false">
      <c r="A17" s="2" t="s">
        <v>14</v>
      </c>
      <c r="B17" s="2" t="s">
        <v>215</v>
      </c>
      <c r="C17" s="2" t="s">
        <v>202</v>
      </c>
      <c r="D17" s="4" t="n">
        <v>46036</v>
      </c>
      <c r="E17" s="2" t="s">
        <v>48</v>
      </c>
      <c r="F17" s="2" t="s">
        <v>95</v>
      </c>
      <c r="G17" s="3" t="n">
        <v>246</v>
      </c>
      <c r="H17" s="2" t="str">
        <f aca="false">A17&amp;"|"&amp;E17</f>
        <v>BT007|Mileage</v>
      </c>
    </row>
    <row r="18" customFormat="false" ht="15" hidden="false" customHeight="false" outlineLevel="0" collapsed="false">
      <c r="A18" s="2" t="s">
        <v>14</v>
      </c>
      <c r="B18" s="2" t="s">
        <v>215</v>
      </c>
      <c r="C18" s="2" t="s">
        <v>203</v>
      </c>
      <c r="D18" s="4" t="n">
        <v>46075</v>
      </c>
      <c r="E18" s="2" t="s">
        <v>48</v>
      </c>
      <c r="F18" s="2" t="s">
        <v>95</v>
      </c>
      <c r="G18" s="3" t="n">
        <v>180</v>
      </c>
      <c r="H18" s="2" t="str">
        <f aca="false">A18&amp;"|"&amp;E18</f>
        <v>BT007|Mileage</v>
      </c>
    </row>
    <row r="19" customFormat="false" ht="15" hidden="false" customHeight="false" outlineLevel="0" collapsed="false">
      <c r="A19" s="2" t="s">
        <v>14</v>
      </c>
      <c r="B19" s="2" t="s">
        <v>215</v>
      </c>
      <c r="C19" s="2" t="s">
        <v>204</v>
      </c>
      <c r="D19" s="4" t="n">
        <v>46127</v>
      </c>
      <c r="E19" s="2" t="s">
        <v>48</v>
      </c>
      <c r="F19" s="2" t="s">
        <v>95</v>
      </c>
      <c r="G19" s="3" t="n">
        <v>144</v>
      </c>
      <c r="H19" s="2" t="str">
        <f aca="false">A19&amp;"|"&amp;E19</f>
        <v>BT007|Mileage</v>
      </c>
    </row>
    <row r="20" customFormat="false" ht="15" hidden="false" customHeight="false" outlineLevel="0" collapsed="false">
      <c r="A20" s="2" t="s">
        <v>14</v>
      </c>
      <c r="B20" s="2" t="s">
        <v>215</v>
      </c>
      <c r="C20" s="2" t="s">
        <v>216</v>
      </c>
      <c r="D20" s="4" t="n">
        <v>46191</v>
      </c>
      <c r="E20" s="2" t="s">
        <v>46</v>
      </c>
      <c r="F20" s="2" t="s">
        <v>95</v>
      </c>
      <c r="G20" s="3" t="n">
        <v>60</v>
      </c>
      <c r="H20" s="2" t="str">
        <f aca="false">A20&amp;"|"&amp;E20</f>
        <v>BT007|Medical</v>
      </c>
    </row>
    <row r="21" customFormat="false" ht="15" hidden="false" customHeight="false" outlineLevel="0" collapsed="false">
      <c r="A21" s="2" t="s">
        <v>15</v>
      </c>
      <c r="B21" s="2" t="s">
        <v>217</v>
      </c>
      <c r="C21" s="2" t="s">
        <v>198</v>
      </c>
      <c r="D21" s="4" t="n">
        <v>46084</v>
      </c>
      <c r="E21" s="2" t="s">
        <v>46</v>
      </c>
      <c r="F21" s="2" t="s">
        <v>95</v>
      </c>
      <c r="G21" s="3" t="n">
        <v>95</v>
      </c>
      <c r="H21" s="2" t="str">
        <f aca="false">A21&amp;"|"&amp;E21</f>
        <v>BT008|Medical</v>
      </c>
    </row>
    <row r="22" customFormat="false" ht="15" hidden="false" customHeight="false" outlineLevel="0" collapsed="false">
      <c r="A22" s="2" t="s">
        <v>15</v>
      </c>
      <c r="B22" s="2" t="s">
        <v>217</v>
      </c>
      <c r="C22" s="2" t="s">
        <v>218</v>
      </c>
      <c r="D22" s="4" t="n">
        <v>46166</v>
      </c>
      <c r="E22" s="2" t="s">
        <v>48</v>
      </c>
      <c r="F22" s="2" t="s">
        <v>95</v>
      </c>
      <c r="G22" s="3" t="n">
        <v>144</v>
      </c>
      <c r="H22" s="2" t="str">
        <f aca="false">A22&amp;"|"&amp;E22</f>
        <v>BT008|Mileage</v>
      </c>
    </row>
    <row r="23" customFormat="false" ht="15" hidden="false" customHeight="false" outlineLevel="0" collapsed="false">
      <c r="A23" s="2" t="s">
        <v>15</v>
      </c>
      <c r="B23" s="2" t="s">
        <v>217</v>
      </c>
      <c r="C23" s="2" t="s">
        <v>216</v>
      </c>
      <c r="D23" s="4" t="n">
        <v>46181</v>
      </c>
      <c r="E23" s="2" t="s">
        <v>46</v>
      </c>
      <c r="F23" s="2" t="s">
        <v>95</v>
      </c>
      <c r="G23" s="3" t="n">
        <v>120</v>
      </c>
      <c r="H23" s="2" t="str">
        <f aca="false">A23&amp;"|"&amp;E23</f>
        <v>BT008|Medical</v>
      </c>
    </row>
    <row r="24" customFormat="false" ht="15" hidden="false" customHeight="false" outlineLevel="0" collapsed="false">
      <c r="A24" s="2" t="s">
        <v>15</v>
      </c>
      <c r="B24" s="2" t="s">
        <v>217</v>
      </c>
      <c r="C24" s="2" t="s">
        <v>219</v>
      </c>
      <c r="D24" s="4" t="n">
        <v>46237</v>
      </c>
      <c r="E24" s="2" t="s">
        <v>48</v>
      </c>
      <c r="F24" s="2" t="s">
        <v>95</v>
      </c>
      <c r="G24" s="3" t="n">
        <v>246</v>
      </c>
      <c r="H24" s="2" t="str">
        <f aca="false">A24&amp;"|"&amp;E24</f>
        <v>BT008|Mileage</v>
      </c>
    </row>
    <row r="25" customFormat="false" ht="15" hidden="false" customHeight="false" outlineLevel="0" collapsed="false">
      <c r="A25" s="2" t="s">
        <v>15</v>
      </c>
      <c r="B25" s="2" t="s">
        <v>217</v>
      </c>
      <c r="C25" s="2" t="s">
        <v>205</v>
      </c>
      <c r="D25" s="4" t="n">
        <v>46239</v>
      </c>
      <c r="E25" s="2" t="s">
        <v>50</v>
      </c>
      <c r="F25" s="2" t="s">
        <v>95</v>
      </c>
      <c r="G25" s="3" t="n">
        <v>88</v>
      </c>
      <c r="H25" s="2" t="str">
        <f aca="false">A25&amp;"|"&amp;E25</f>
        <v>BT008|Phone</v>
      </c>
    </row>
    <row r="26" customFormat="false" ht="15" hidden="false" customHeight="false" outlineLevel="0" collapsed="false">
      <c r="A26" s="2" t="s">
        <v>15</v>
      </c>
      <c r="B26" s="2" t="s">
        <v>217</v>
      </c>
      <c r="C26" s="2" t="s">
        <v>206</v>
      </c>
      <c r="D26" s="4" t="n">
        <v>46270</v>
      </c>
      <c r="E26" s="2" t="s">
        <v>50</v>
      </c>
      <c r="F26" s="2" t="s">
        <v>95</v>
      </c>
      <c r="G26" s="3" t="n">
        <v>150</v>
      </c>
      <c r="H26" s="2" t="str">
        <f aca="false">A26&amp;"|"&amp;E26</f>
        <v>BT008|Phone</v>
      </c>
    </row>
    <row r="27" customFormat="false" ht="15" hidden="false" customHeight="false" outlineLevel="0" collapsed="false">
      <c r="A27" s="2" t="s">
        <v>15</v>
      </c>
      <c r="B27" s="2" t="s">
        <v>217</v>
      </c>
      <c r="C27" s="2" t="s">
        <v>200</v>
      </c>
      <c r="D27" s="4" t="n">
        <v>46275</v>
      </c>
      <c r="E27" s="2" t="s">
        <v>48</v>
      </c>
      <c r="F27" s="2" t="s">
        <v>95</v>
      </c>
      <c r="G27" s="3" t="n">
        <v>180</v>
      </c>
      <c r="H27" s="2" t="str">
        <f aca="false">A27&amp;"|"&amp;E27</f>
        <v>BT008|Mileage</v>
      </c>
    </row>
    <row r="28" customFormat="false" ht="15" hidden="false" customHeight="false" outlineLevel="0" collapsed="false">
      <c r="A28" s="2" t="s">
        <v>15</v>
      </c>
      <c r="B28" s="2" t="s">
        <v>217</v>
      </c>
      <c r="C28" s="2" t="s">
        <v>207</v>
      </c>
      <c r="D28" s="4" t="n">
        <v>46300</v>
      </c>
      <c r="E28" s="2" t="s">
        <v>50</v>
      </c>
      <c r="F28" s="2" t="s">
        <v>95</v>
      </c>
      <c r="G28" s="3" t="n">
        <v>120</v>
      </c>
      <c r="H28" s="2" t="str">
        <f aca="false">A28&amp;"|"&amp;E28</f>
        <v>BT008|Phone</v>
      </c>
    </row>
    <row r="29" customFormat="false" ht="15" hidden="false" customHeight="false" outlineLevel="0" collapsed="false">
      <c r="A29" s="2" t="s">
        <v>16</v>
      </c>
      <c r="B29" s="2" t="s">
        <v>220</v>
      </c>
      <c r="C29" s="2" t="s">
        <v>198</v>
      </c>
      <c r="D29" s="4" t="n">
        <v>46095</v>
      </c>
      <c r="E29" s="2" t="s">
        <v>46</v>
      </c>
      <c r="F29" s="2" t="s">
        <v>95</v>
      </c>
      <c r="G29" s="3" t="n">
        <v>220</v>
      </c>
      <c r="H29" s="2" t="str">
        <f aca="false">A29&amp;"|"&amp;E29</f>
        <v>BT009|Medical</v>
      </c>
    </row>
    <row r="30" customFormat="false" ht="15" hidden="false" customHeight="false" outlineLevel="0" collapsed="false">
      <c r="A30" s="2" t="s">
        <v>18</v>
      </c>
      <c r="B30" s="2" t="s">
        <v>221</v>
      </c>
      <c r="C30" s="2" t="s">
        <v>214</v>
      </c>
      <c r="D30" s="4" t="n">
        <v>46154</v>
      </c>
      <c r="E30" s="2" t="s">
        <v>54</v>
      </c>
      <c r="F30" s="2" t="s">
        <v>95</v>
      </c>
      <c r="G30" s="3" t="n">
        <v>220</v>
      </c>
      <c r="H30" s="2" t="str">
        <f aca="false">A30&amp;"|"&amp;E30</f>
        <v>BT011|Medical Claim</v>
      </c>
    </row>
    <row r="31" customFormat="false" ht="15" hidden="false" customHeight="false" outlineLevel="0" collapsed="false">
      <c r="A31" s="2" t="s">
        <v>19</v>
      </c>
      <c r="B31" s="2" t="s">
        <v>222</v>
      </c>
      <c r="C31" s="2" t="s">
        <v>216</v>
      </c>
      <c r="D31" s="4" t="n">
        <v>46185</v>
      </c>
      <c r="E31" s="2" t="s">
        <v>46</v>
      </c>
      <c r="F31" s="2" t="s">
        <v>95</v>
      </c>
      <c r="G31" s="3" t="n">
        <v>420</v>
      </c>
      <c r="H31" s="2" t="str">
        <f aca="false">A31&amp;"|"&amp;E31</f>
        <v>BT012|Medical</v>
      </c>
    </row>
    <row r="32" customFormat="false" ht="15" hidden="false" customHeight="false" outlineLevel="0" collapsed="false">
      <c r="A32" s="2" t="s">
        <v>19</v>
      </c>
      <c r="B32" s="2" t="s">
        <v>222</v>
      </c>
      <c r="C32" s="2" t="s">
        <v>216</v>
      </c>
      <c r="D32" s="4" t="n">
        <v>46193</v>
      </c>
      <c r="E32" s="2" t="s">
        <v>46</v>
      </c>
      <c r="F32" s="2" t="s">
        <v>95</v>
      </c>
      <c r="G32" s="3" t="n">
        <v>150</v>
      </c>
      <c r="H32" s="2" t="str">
        <f aca="false">A32&amp;"|"&amp;E32</f>
        <v>BT012|Medical</v>
      </c>
    </row>
    <row r="33" customFormat="false" ht="15" hidden="false" customHeight="false" outlineLevel="0" collapsed="false">
      <c r="A33" s="2" t="s">
        <v>19</v>
      </c>
      <c r="B33" s="2" t="s">
        <v>222</v>
      </c>
      <c r="C33" s="2" t="s">
        <v>219</v>
      </c>
      <c r="D33" s="4" t="n">
        <v>46250</v>
      </c>
      <c r="E33" s="2" t="s">
        <v>48</v>
      </c>
      <c r="F33" s="2" t="s">
        <v>95</v>
      </c>
      <c r="G33" s="3" t="n">
        <v>144</v>
      </c>
      <c r="H33" s="2" t="str">
        <f aca="false">A33&amp;"|"&amp;E33</f>
        <v>BT012|Mileage</v>
      </c>
    </row>
    <row r="34" customFormat="false" ht="15" hidden="false" customHeight="false" outlineLevel="0" collapsed="false">
      <c r="A34" s="2" t="s">
        <v>19</v>
      </c>
      <c r="B34" s="2" t="s">
        <v>222</v>
      </c>
      <c r="C34" s="2" t="s">
        <v>223</v>
      </c>
      <c r="D34" s="4" t="n">
        <v>46298</v>
      </c>
      <c r="E34" s="2" t="s">
        <v>48</v>
      </c>
      <c r="F34" s="2" t="s">
        <v>95</v>
      </c>
      <c r="G34" s="3" t="n">
        <v>72</v>
      </c>
      <c r="H34" s="2" t="str">
        <f aca="false">A34&amp;"|"&amp;E34</f>
        <v>BT012|Mileage</v>
      </c>
    </row>
    <row r="35" customFormat="false" ht="15" hidden="false" customHeight="false" outlineLevel="0" collapsed="false">
      <c r="A35" s="2" t="s">
        <v>20</v>
      </c>
      <c r="B35" s="2" t="s">
        <v>224</v>
      </c>
      <c r="C35" s="2" t="s">
        <v>218</v>
      </c>
      <c r="D35" s="4" t="n">
        <v>46164</v>
      </c>
      <c r="E35" s="2" t="s">
        <v>48</v>
      </c>
      <c r="F35" s="2" t="s">
        <v>95</v>
      </c>
      <c r="G35" s="3" t="n">
        <v>246</v>
      </c>
      <c r="H35" s="2" t="str">
        <f aca="false">A35&amp;"|"&amp;E35</f>
        <v>BT013|Mileage</v>
      </c>
    </row>
    <row r="36" customFormat="false" ht="15" hidden="false" customHeight="false" outlineLevel="0" collapsed="false">
      <c r="A36" s="2" t="s">
        <v>21</v>
      </c>
      <c r="B36" s="2" t="s">
        <v>225</v>
      </c>
      <c r="C36" s="2" t="s">
        <v>203</v>
      </c>
      <c r="D36" s="4" t="n">
        <v>46078</v>
      </c>
      <c r="E36" s="2" t="s">
        <v>48</v>
      </c>
      <c r="F36" s="2" t="s">
        <v>95</v>
      </c>
      <c r="G36" s="3" t="n">
        <v>108</v>
      </c>
      <c r="H36" s="2" t="str">
        <f aca="false">A36&amp;"|"&amp;E36</f>
        <v>BT014|Mileage</v>
      </c>
    </row>
    <row r="37" customFormat="false" ht="15" hidden="false" customHeight="false" outlineLevel="0" collapsed="false">
      <c r="A37" s="2" t="s">
        <v>21</v>
      </c>
      <c r="B37" s="2" t="s">
        <v>225</v>
      </c>
      <c r="C37" s="2" t="s">
        <v>226</v>
      </c>
      <c r="D37" s="4" t="n">
        <v>46083</v>
      </c>
      <c r="E37" s="2" t="s">
        <v>48</v>
      </c>
      <c r="F37" s="2" t="s">
        <v>95</v>
      </c>
      <c r="G37" s="3" t="n">
        <v>180</v>
      </c>
      <c r="H37" s="2" t="str">
        <f aca="false">A37&amp;"|"&amp;E37</f>
        <v>BT014|Mileage</v>
      </c>
    </row>
    <row r="38" customFormat="false" ht="15" hidden="false" customHeight="false" outlineLevel="0" collapsed="false">
      <c r="A38" s="2" t="s">
        <v>21</v>
      </c>
      <c r="B38" s="2" t="s">
        <v>225</v>
      </c>
      <c r="C38" s="2" t="s">
        <v>214</v>
      </c>
      <c r="D38" s="4" t="n">
        <v>46164</v>
      </c>
      <c r="E38" s="2" t="s">
        <v>46</v>
      </c>
      <c r="F38" s="2" t="s">
        <v>95</v>
      </c>
      <c r="G38" s="3" t="n">
        <v>180</v>
      </c>
      <c r="H38" s="2" t="str">
        <f aca="false">A38&amp;"|"&amp;E38</f>
        <v>BT014|Medical</v>
      </c>
    </row>
    <row r="39" customFormat="false" ht="15" hidden="false" customHeight="false" outlineLevel="0" collapsed="false">
      <c r="A39" s="2" t="s">
        <v>21</v>
      </c>
      <c r="B39" s="2" t="s">
        <v>225</v>
      </c>
      <c r="C39" s="2" t="s">
        <v>216</v>
      </c>
      <c r="D39" s="4" t="n">
        <v>46188</v>
      </c>
      <c r="E39" s="2" t="s">
        <v>46</v>
      </c>
      <c r="F39" s="2" t="s">
        <v>95</v>
      </c>
      <c r="G39" s="3" t="n">
        <v>45</v>
      </c>
      <c r="H39" s="2" t="str">
        <f aca="false">A39&amp;"|"&amp;E39</f>
        <v>BT014|Medical</v>
      </c>
    </row>
    <row r="40" customFormat="false" ht="15" hidden="false" customHeight="false" outlineLevel="0" collapsed="false">
      <c r="A40" s="2" t="s">
        <v>21</v>
      </c>
      <c r="B40" s="2" t="s">
        <v>225</v>
      </c>
      <c r="C40" s="2" t="s">
        <v>205</v>
      </c>
      <c r="D40" s="4" t="n">
        <v>46239</v>
      </c>
      <c r="E40" s="2" t="s">
        <v>50</v>
      </c>
      <c r="F40" s="2" t="s">
        <v>95</v>
      </c>
      <c r="G40" s="3" t="n">
        <v>135</v>
      </c>
      <c r="H40" s="2" t="str">
        <f aca="false">A40&amp;"|"&amp;E40</f>
        <v>BT014|Phone</v>
      </c>
    </row>
    <row r="41" customFormat="false" ht="15" hidden="false" customHeight="false" outlineLevel="0" collapsed="false">
      <c r="A41" s="2" t="s">
        <v>21</v>
      </c>
      <c r="B41" s="2" t="s">
        <v>225</v>
      </c>
      <c r="C41" s="2" t="s">
        <v>206</v>
      </c>
      <c r="D41" s="4" t="n">
        <v>46270</v>
      </c>
      <c r="E41" s="2" t="s">
        <v>50</v>
      </c>
      <c r="F41" s="2" t="s">
        <v>95</v>
      </c>
      <c r="G41" s="3" t="n">
        <v>120</v>
      </c>
      <c r="H41" s="2" t="str">
        <f aca="false">A41&amp;"|"&amp;E41</f>
        <v>BT014|Phone</v>
      </c>
    </row>
    <row r="42" customFormat="false" ht="15" hidden="false" customHeight="false" outlineLevel="0" collapsed="false">
      <c r="A42" s="2" t="s">
        <v>21</v>
      </c>
      <c r="B42" s="2" t="s">
        <v>225</v>
      </c>
      <c r="C42" s="2" t="s">
        <v>207</v>
      </c>
      <c r="D42" s="4" t="n">
        <v>46300</v>
      </c>
      <c r="E42" s="2" t="s">
        <v>50</v>
      </c>
      <c r="F42" s="2" t="s">
        <v>95</v>
      </c>
      <c r="G42" s="3" t="n">
        <v>120</v>
      </c>
      <c r="H42" s="2" t="str">
        <f aca="false">A42&amp;"|"&amp;E42</f>
        <v>BT014|Phone</v>
      </c>
    </row>
    <row r="43" customFormat="false" ht="15" hidden="false" customHeight="false" outlineLevel="0" collapsed="false">
      <c r="A43" s="2" t="s">
        <v>22</v>
      </c>
      <c r="B43" s="2" t="s">
        <v>227</v>
      </c>
      <c r="C43" s="2" t="s">
        <v>198</v>
      </c>
      <c r="D43" s="4" t="n">
        <v>46094</v>
      </c>
      <c r="E43" s="2" t="s">
        <v>46</v>
      </c>
      <c r="F43" s="2" t="s">
        <v>95</v>
      </c>
      <c r="G43" s="3" t="n">
        <v>220</v>
      </c>
      <c r="H43" s="2" t="str">
        <f aca="false">A43&amp;"|"&amp;E43</f>
        <v>BT015|Medical</v>
      </c>
    </row>
    <row r="44" customFormat="false" ht="15" hidden="false" customHeight="false" outlineLevel="0" collapsed="false">
      <c r="A44" s="2" t="s">
        <v>22</v>
      </c>
      <c r="B44" s="2" t="s">
        <v>227</v>
      </c>
      <c r="C44" s="2" t="s">
        <v>228</v>
      </c>
      <c r="D44" s="4" t="n">
        <v>46206</v>
      </c>
      <c r="E44" s="2" t="s">
        <v>46</v>
      </c>
      <c r="F44" s="2" t="s">
        <v>95</v>
      </c>
      <c r="G44" s="3" t="n">
        <v>220</v>
      </c>
      <c r="H44" s="2" t="str">
        <f aca="false">A44&amp;"|"&amp;E44</f>
        <v>BT015|Medical</v>
      </c>
    </row>
    <row r="45" customFormat="false" ht="15" hidden="false" customHeight="false" outlineLevel="0" collapsed="false">
      <c r="A45" s="2" t="s">
        <v>23</v>
      </c>
      <c r="B45" s="2" t="s">
        <v>229</v>
      </c>
      <c r="C45" s="2" t="s">
        <v>198</v>
      </c>
      <c r="D45" s="4" t="n">
        <v>46099</v>
      </c>
      <c r="E45" s="2" t="s">
        <v>46</v>
      </c>
      <c r="F45" s="2" t="s">
        <v>95</v>
      </c>
      <c r="G45" s="3" t="n">
        <v>180</v>
      </c>
      <c r="H45" s="2" t="str">
        <f aca="false">A45&amp;"|"&amp;E45</f>
        <v>BT016|Medical</v>
      </c>
    </row>
    <row r="46" customFormat="false" ht="15" hidden="false" customHeight="false" outlineLevel="0" collapsed="false">
      <c r="A46" s="2" t="s">
        <v>24</v>
      </c>
      <c r="B46" s="2" t="s">
        <v>230</v>
      </c>
      <c r="C46" s="2" t="s">
        <v>226</v>
      </c>
      <c r="D46" s="4" t="n">
        <v>46089</v>
      </c>
      <c r="E46" s="2" t="s">
        <v>48</v>
      </c>
      <c r="F46" s="2" t="s">
        <v>95</v>
      </c>
      <c r="G46" s="3" t="n">
        <v>108</v>
      </c>
      <c r="H46" s="2" t="str">
        <f aca="false">A46&amp;"|"&amp;E46</f>
        <v>BT017|Mileage</v>
      </c>
    </row>
    <row r="47" customFormat="false" ht="15" hidden="false" customHeight="false" outlineLevel="0" collapsed="false">
      <c r="A47" s="2" t="s">
        <v>24</v>
      </c>
      <c r="B47" s="2" t="s">
        <v>230</v>
      </c>
      <c r="C47" s="2" t="s">
        <v>204</v>
      </c>
      <c r="D47" s="4" t="n">
        <v>46118</v>
      </c>
      <c r="E47" s="2" t="s">
        <v>48</v>
      </c>
      <c r="F47" s="2" t="s">
        <v>95</v>
      </c>
      <c r="G47" s="3" t="n">
        <v>72</v>
      </c>
      <c r="H47" s="2" t="str">
        <f aca="false">A47&amp;"|"&amp;E47</f>
        <v>BT017|Mileage</v>
      </c>
    </row>
    <row r="48" customFormat="false" ht="15" hidden="false" customHeight="false" outlineLevel="0" collapsed="false">
      <c r="A48" s="2" t="s">
        <v>24</v>
      </c>
      <c r="B48" s="2" t="s">
        <v>230</v>
      </c>
      <c r="C48" s="2" t="s">
        <v>228</v>
      </c>
      <c r="D48" s="4" t="n">
        <v>46225</v>
      </c>
      <c r="E48" s="2" t="s">
        <v>46</v>
      </c>
      <c r="F48" s="2" t="s">
        <v>95</v>
      </c>
      <c r="G48" s="3" t="n">
        <v>150</v>
      </c>
      <c r="H48" s="2" t="str">
        <f aca="false">A48&amp;"|"&amp;E48</f>
        <v>BT017|Medical</v>
      </c>
    </row>
    <row r="49" customFormat="false" ht="15" hidden="false" customHeight="false" outlineLevel="0" collapsed="false">
      <c r="A49" s="2" t="s">
        <v>24</v>
      </c>
      <c r="B49" s="2" t="s">
        <v>230</v>
      </c>
      <c r="C49" s="2" t="s">
        <v>231</v>
      </c>
      <c r="D49" s="4" t="n">
        <v>46246</v>
      </c>
      <c r="E49" s="2" t="s">
        <v>54</v>
      </c>
      <c r="F49" s="2" t="s">
        <v>95</v>
      </c>
      <c r="G49" s="3" t="n">
        <v>120</v>
      </c>
      <c r="H49" s="2" t="str">
        <f aca="false">A49&amp;"|"&amp;E49</f>
        <v>BT017|Medical Claim</v>
      </c>
    </row>
    <row r="50" customFormat="false" ht="15" hidden="false" customHeight="false" outlineLevel="0" collapsed="false">
      <c r="A50" s="2" t="s">
        <v>25</v>
      </c>
      <c r="B50" s="2" t="s">
        <v>232</v>
      </c>
      <c r="C50" s="2" t="s">
        <v>211</v>
      </c>
      <c r="D50" s="4" t="n">
        <v>46041</v>
      </c>
      <c r="E50" s="2" t="s">
        <v>46</v>
      </c>
      <c r="F50" s="2" t="s">
        <v>95</v>
      </c>
      <c r="G50" s="3" t="n">
        <v>220</v>
      </c>
      <c r="H50" s="2" t="str">
        <f aca="false">A50&amp;"|"&amp;E50</f>
        <v>BT018|Medical</v>
      </c>
    </row>
    <row r="51" customFormat="false" ht="15" hidden="false" customHeight="false" outlineLevel="0" collapsed="false">
      <c r="A51" s="2" t="s">
        <v>25</v>
      </c>
      <c r="B51" s="2" t="s">
        <v>232</v>
      </c>
      <c r="C51" s="2" t="s">
        <v>218</v>
      </c>
      <c r="D51" s="4" t="n">
        <v>46143</v>
      </c>
      <c r="E51" s="2" t="s">
        <v>48</v>
      </c>
      <c r="F51" s="2" t="s">
        <v>95</v>
      </c>
      <c r="G51" s="3" t="n">
        <v>144</v>
      </c>
      <c r="H51" s="2" t="str">
        <f aca="false">A51&amp;"|"&amp;E51</f>
        <v>BT018|Mileage</v>
      </c>
    </row>
    <row r="52" customFormat="false" ht="15" hidden="false" customHeight="false" outlineLevel="0" collapsed="false">
      <c r="A52" s="2" t="s">
        <v>26</v>
      </c>
      <c r="B52" s="2" t="s">
        <v>233</v>
      </c>
      <c r="C52" s="2" t="s">
        <v>202</v>
      </c>
      <c r="D52" s="4" t="n">
        <v>46035</v>
      </c>
      <c r="E52" s="2" t="s">
        <v>48</v>
      </c>
      <c r="F52" s="2" t="s">
        <v>95</v>
      </c>
      <c r="G52" s="3" t="n">
        <v>180</v>
      </c>
      <c r="H52" s="2" t="str">
        <f aca="false">A52&amp;"|"&amp;E52</f>
        <v>BT019|Mileage</v>
      </c>
    </row>
    <row r="53" customFormat="false" ht="15" hidden="false" customHeight="false" outlineLevel="0" collapsed="false">
      <c r="A53" s="2" t="s">
        <v>26</v>
      </c>
      <c r="B53" s="2" t="s">
        <v>233</v>
      </c>
      <c r="C53" s="2" t="s">
        <v>226</v>
      </c>
      <c r="D53" s="4" t="n">
        <v>46094</v>
      </c>
      <c r="E53" s="2" t="s">
        <v>48</v>
      </c>
      <c r="F53" s="2" t="s">
        <v>95</v>
      </c>
      <c r="G53" s="3" t="n">
        <v>246</v>
      </c>
      <c r="H53" s="2" t="str">
        <f aca="false">A53&amp;"|"&amp;E53</f>
        <v>BT019|Mileage</v>
      </c>
    </row>
    <row r="54" customFormat="false" ht="15" hidden="false" customHeight="false" outlineLevel="0" collapsed="false">
      <c r="A54" s="2" t="s">
        <v>26</v>
      </c>
      <c r="B54" s="2" t="s">
        <v>233</v>
      </c>
      <c r="C54" s="2" t="s">
        <v>234</v>
      </c>
      <c r="D54" s="4" t="n">
        <v>46198</v>
      </c>
      <c r="E54" s="2" t="s">
        <v>48</v>
      </c>
      <c r="F54" s="2" t="s">
        <v>95</v>
      </c>
      <c r="G54" s="3" t="n">
        <v>180</v>
      </c>
      <c r="H54" s="2" t="str">
        <f aca="false">A54&amp;"|"&amp;E54</f>
        <v>BT019|Mileage</v>
      </c>
    </row>
    <row r="55" customFormat="false" ht="15" hidden="false" customHeight="false" outlineLevel="0" collapsed="false">
      <c r="A55" s="2" t="s">
        <v>26</v>
      </c>
      <c r="B55" s="2" t="s">
        <v>233</v>
      </c>
      <c r="C55" s="2" t="s">
        <v>228</v>
      </c>
      <c r="D55" s="4" t="n">
        <v>46223</v>
      </c>
      <c r="E55" s="2" t="s">
        <v>46</v>
      </c>
      <c r="F55" s="2" t="s">
        <v>95</v>
      </c>
      <c r="G55" s="3" t="n">
        <v>150</v>
      </c>
      <c r="H55" s="2" t="str">
        <f aca="false">A55&amp;"|"&amp;E55</f>
        <v>BT019|Medical</v>
      </c>
    </row>
    <row r="56" customFormat="false" ht="15" hidden="false" customHeight="false" outlineLevel="0" collapsed="false">
      <c r="A56" s="2" t="s">
        <v>26</v>
      </c>
      <c r="B56" s="2" t="s">
        <v>233</v>
      </c>
      <c r="C56" s="2" t="s">
        <v>205</v>
      </c>
      <c r="D56" s="4" t="n">
        <v>46239</v>
      </c>
      <c r="E56" s="2" t="s">
        <v>50</v>
      </c>
      <c r="F56" s="2" t="s">
        <v>95</v>
      </c>
      <c r="G56" s="3" t="n">
        <v>150</v>
      </c>
      <c r="H56" s="2" t="str">
        <f aca="false">A56&amp;"|"&amp;E56</f>
        <v>BT019|Phone</v>
      </c>
    </row>
    <row r="57" customFormat="false" ht="15" hidden="false" customHeight="false" outlineLevel="0" collapsed="false">
      <c r="A57" s="2" t="s">
        <v>26</v>
      </c>
      <c r="B57" s="2" t="s">
        <v>233</v>
      </c>
      <c r="C57" s="2" t="s">
        <v>206</v>
      </c>
      <c r="D57" s="4" t="n">
        <v>46270</v>
      </c>
      <c r="E57" s="2" t="s">
        <v>50</v>
      </c>
      <c r="F57" s="2" t="s">
        <v>95</v>
      </c>
      <c r="G57" s="3" t="n">
        <v>88</v>
      </c>
      <c r="H57" s="2" t="str">
        <f aca="false">A57&amp;"|"&amp;E57</f>
        <v>BT019|Phone</v>
      </c>
    </row>
    <row r="58" customFormat="false" ht="15" hidden="false" customHeight="false" outlineLevel="0" collapsed="false">
      <c r="A58" s="2" t="s">
        <v>26</v>
      </c>
      <c r="B58" s="2" t="s">
        <v>233</v>
      </c>
      <c r="C58" s="2" t="s">
        <v>207</v>
      </c>
      <c r="D58" s="4" t="n">
        <v>46300</v>
      </c>
      <c r="E58" s="2" t="s">
        <v>50</v>
      </c>
      <c r="F58" s="2" t="s">
        <v>95</v>
      </c>
      <c r="G58" s="3" t="n">
        <v>150</v>
      </c>
      <c r="H58" s="2" t="str">
        <f aca="false">A58&amp;"|"&amp;E58</f>
        <v>BT019|Phone</v>
      </c>
    </row>
    <row r="59" customFormat="false" ht="15" hidden="false" customHeight="false" outlineLevel="0" collapsed="false">
      <c r="A59" s="2" t="s">
        <v>27</v>
      </c>
      <c r="B59" s="2" t="s">
        <v>235</v>
      </c>
      <c r="C59" s="2" t="s">
        <v>211</v>
      </c>
      <c r="D59" s="4" t="n">
        <v>46025</v>
      </c>
      <c r="E59" s="2" t="s">
        <v>46</v>
      </c>
      <c r="F59" s="2" t="s">
        <v>95</v>
      </c>
      <c r="G59" s="3" t="n">
        <v>95</v>
      </c>
      <c r="H59" s="2" t="str">
        <f aca="false">A59&amp;"|"&amp;E59</f>
        <v>BT020|Medical</v>
      </c>
    </row>
    <row r="60" customFormat="false" ht="15" hidden="false" customHeight="false" outlineLevel="0" collapsed="false">
      <c r="A60" s="2" t="s">
        <v>27</v>
      </c>
      <c r="B60" s="2" t="s">
        <v>235</v>
      </c>
      <c r="C60" s="2" t="s">
        <v>236</v>
      </c>
      <c r="D60" s="4" t="n">
        <v>46118</v>
      </c>
      <c r="E60" s="2" t="s">
        <v>46</v>
      </c>
      <c r="F60" s="2" t="s">
        <v>95</v>
      </c>
      <c r="G60" s="3" t="n">
        <v>220</v>
      </c>
      <c r="H60" s="2" t="str">
        <f aca="false">A60&amp;"|"&amp;E60</f>
        <v>BT020|Medical</v>
      </c>
    </row>
    <row r="61" customFormat="false" ht="15" hidden="false" customHeight="false" outlineLevel="0" collapsed="false">
      <c r="A61" s="2" t="s">
        <v>29</v>
      </c>
      <c r="B61" s="2" t="s">
        <v>237</v>
      </c>
      <c r="C61" s="2" t="s">
        <v>205</v>
      </c>
      <c r="D61" s="4" t="n">
        <v>46239</v>
      </c>
      <c r="E61" s="2" t="s">
        <v>50</v>
      </c>
      <c r="F61" s="2" t="s">
        <v>95</v>
      </c>
      <c r="G61" s="3" t="n">
        <v>88</v>
      </c>
      <c r="H61" s="2" t="str">
        <f aca="false">A61&amp;"|"&amp;E61</f>
        <v>BT022|Phone</v>
      </c>
    </row>
    <row r="62" customFormat="false" ht="15" hidden="false" customHeight="false" outlineLevel="0" collapsed="false">
      <c r="A62" s="2" t="s">
        <v>29</v>
      </c>
      <c r="B62" s="2" t="s">
        <v>237</v>
      </c>
      <c r="C62" s="2" t="s">
        <v>206</v>
      </c>
      <c r="D62" s="4" t="n">
        <v>46270</v>
      </c>
      <c r="E62" s="2" t="s">
        <v>50</v>
      </c>
      <c r="F62" s="2" t="s">
        <v>95</v>
      </c>
      <c r="G62" s="3" t="n">
        <v>135</v>
      </c>
      <c r="H62" s="2" t="str">
        <f aca="false">A62&amp;"|"&amp;E62</f>
        <v>BT022|Phone</v>
      </c>
    </row>
    <row r="63" customFormat="false" ht="15" hidden="false" customHeight="false" outlineLevel="0" collapsed="false">
      <c r="A63" s="2" t="s">
        <v>29</v>
      </c>
      <c r="B63" s="2" t="s">
        <v>237</v>
      </c>
      <c r="C63" s="2" t="s">
        <v>209</v>
      </c>
      <c r="D63" s="4" t="n">
        <v>46299</v>
      </c>
      <c r="E63" s="2" t="s">
        <v>46</v>
      </c>
      <c r="F63" s="2" t="s">
        <v>95</v>
      </c>
      <c r="G63" s="3" t="n">
        <v>45</v>
      </c>
      <c r="H63" s="2" t="str">
        <f aca="false">A63&amp;"|"&amp;E63</f>
        <v>BT022|Medical</v>
      </c>
    </row>
    <row r="64" customFormat="false" ht="15" hidden="false" customHeight="false" outlineLevel="0" collapsed="false">
      <c r="A64" s="2" t="s">
        <v>29</v>
      </c>
      <c r="B64" s="2" t="s">
        <v>237</v>
      </c>
      <c r="C64" s="2" t="s">
        <v>207</v>
      </c>
      <c r="D64" s="4" t="n">
        <v>46300</v>
      </c>
      <c r="E64" s="2" t="s">
        <v>50</v>
      </c>
      <c r="F64" s="2" t="s">
        <v>95</v>
      </c>
      <c r="G64" s="3" t="n">
        <v>88</v>
      </c>
      <c r="H64" s="2" t="str">
        <f aca="false">A64&amp;"|"&amp;E64</f>
        <v>BT022|Phone</v>
      </c>
    </row>
    <row r="65" customFormat="false" ht="15" hidden="false" customHeight="false" outlineLevel="0" collapsed="false">
      <c r="A65" s="2" t="s">
        <v>29</v>
      </c>
      <c r="B65" s="2" t="s">
        <v>237</v>
      </c>
      <c r="C65" s="2" t="s">
        <v>223</v>
      </c>
      <c r="D65" s="4" t="n">
        <v>46313</v>
      </c>
      <c r="E65" s="2" t="s">
        <v>48</v>
      </c>
      <c r="F65" s="2" t="s">
        <v>95</v>
      </c>
      <c r="G65" s="3" t="n">
        <v>108</v>
      </c>
      <c r="H65" s="2" t="str">
        <f aca="false">A65&amp;"|"&amp;E65</f>
        <v>BT022|Mileage</v>
      </c>
    </row>
    <row r="66" customFormat="false" ht="15" hidden="false" customHeight="false" outlineLevel="0" collapsed="false">
      <c r="A66" s="2" t="s">
        <v>30</v>
      </c>
      <c r="B66" s="2" t="s">
        <v>238</v>
      </c>
      <c r="C66" s="2" t="s">
        <v>223</v>
      </c>
      <c r="D66" s="4" t="n">
        <v>46300</v>
      </c>
      <c r="E66" s="2" t="s">
        <v>48</v>
      </c>
      <c r="F66" s="2" t="s">
        <v>95</v>
      </c>
      <c r="G66" s="3" t="n">
        <v>180</v>
      </c>
      <c r="H66" s="2" t="str">
        <f aca="false">A66&amp;"|"&amp;E66</f>
        <v>BT023|Mileage</v>
      </c>
    </row>
    <row r="67" customFormat="false" ht="15" hidden="false" customHeight="false" outlineLevel="0" collapsed="false">
      <c r="A67" s="2" t="s">
        <v>31</v>
      </c>
      <c r="B67" s="2" t="s">
        <v>239</v>
      </c>
      <c r="C67" s="2" t="s">
        <v>203</v>
      </c>
      <c r="D67" s="4" t="n">
        <v>46068</v>
      </c>
      <c r="E67" s="2" t="s">
        <v>48</v>
      </c>
      <c r="F67" s="2" t="s">
        <v>95</v>
      </c>
      <c r="G67" s="3" t="n">
        <v>180</v>
      </c>
      <c r="H67" s="2" t="str">
        <f aca="false">A67&amp;"|"&amp;E67</f>
        <v>BT024|Mileage</v>
      </c>
    </row>
    <row r="68" customFormat="false" ht="15" hidden="false" customHeight="false" outlineLevel="0" collapsed="false">
      <c r="A68" s="2" t="s">
        <v>31</v>
      </c>
      <c r="B68" s="2" t="s">
        <v>239</v>
      </c>
      <c r="C68" s="2" t="s">
        <v>216</v>
      </c>
      <c r="D68" s="4" t="n">
        <v>46189</v>
      </c>
      <c r="E68" s="2" t="s">
        <v>46</v>
      </c>
      <c r="F68" s="2" t="s">
        <v>95</v>
      </c>
      <c r="G68" s="3" t="n">
        <v>150</v>
      </c>
      <c r="H68" s="2" t="str">
        <f aca="false">A68&amp;"|"&amp;E68</f>
        <v>BT024|Medical</v>
      </c>
    </row>
    <row r="69" customFormat="false" ht="15" hidden="false" customHeight="false" outlineLevel="0" collapsed="false">
      <c r="A69" s="2" t="s">
        <v>31</v>
      </c>
      <c r="B69" s="2" t="s">
        <v>239</v>
      </c>
      <c r="C69" s="2" t="s">
        <v>205</v>
      </c>
      <c r="D69" s="4" t="n">
        <v>46239</v>
      </c>
      <c r="E69" s="2" t="s">
        <v>50</v>
      </c>
      <c r="F69" s="2" t="s">
        <v>95</v>
      </c>
      <c r="G69" s="3" t="n">
        <v>150</v>
      </c>
      <c r="H69" s="2" t="str">
        <f aca="false">A69&amp;"|"&amp;E69</f>
        <v>BT024|Phone</v>
      </c>
    </row>
    <row r="70" customFormat="false" ht="15" hidden="false" customHeight="false" outlineLevel="0" collapsed="false">
      <c r="A70" s="2" t="s">
        <v>31</v>
      </c>
      <c r="B70" s="2" t="s">
        <v>239</v>
      </c>
      <c r="C70" s="2" t="s">
        <v>206</v>
      </c>
      <c r="D70" s="4" t="n">
        <v>46270</v>
      </c>
      <c r="E70" s="2" t="s">
        <v>50</v>
      </c>
      <c r="F70" s="2" t="s">
        <v>95</v>
      </c>
      <c r="G70" s="3" t="n">
        <v>150</v>
      </c>
      <c r="H70" s="2" t="str">
        <f aca="false">A70&amp;"|"&amp;E70</f>
        <v>BT024|Phone</v>
      </c>
    </row>
    <row r="71" customFormat="false" ht="15" hidden="false" customHeight="false" outlineLevel="0" collapsed="false">
      <c r="A71" s="2" t="s">
        <v>31</v>
      </c>
      <c r="B71" s="2" t="s">
        <v>239</v>
      </c>
      <c r="C71" s="2" t="s">
        <v>207</v>
      </c>
      <c r="D71" s="4" t="n">
        <v>46300</v>
      </c>
      <c r="E71" s="2" t="s">
        <v>50</v>
      </c>
      <c r="F71" s="2" t="s">
        <v>95</v>
      </c>
      <c r="G71" s="3" t="n">
        <v>135</v>
      </c>
      <c r="H71" s="2" t="str">
        <f aca="false">A71&amp;"|"&amp;E71</f>
        <v>BT024|Phone</v>
      </c>
    </row>
    <row r="72" customFormat="false" ht="15" hidden="false" customHeight="false" outlineLevel="0" collapsed="false">
      <c r="A72" s="2" t="s">
        <v>33</v>
      </c>
      <c r="B72" s="2" t="s">
        <v>240</v>
      </c>
      <c r="C72" s="2" t="s">
        <v>241</v>
      </c>
      <c r="D72" s="4" t="n">
        <v>46077</v>
      </c>
      <c r="E72" s="2" t="s">
        <v>46</v>
      </c>
      <c r="F72" s="2" t="s">
        <v>95</v>
      </c>
      <c r="G72" s="3" t="n">
        <v>150</v>
      </c>
      <c r="H72" s="2" t="str">
        <f aca="false">A72&amp;"|"&amp;E72</f>
        <v>BT026|Medical</v>
      </c>
    </row>
    <row r="73" customFormat="false" ht="15" hidden="false" customHeight="false" outlineLevel="0" collapsed="false">
      <c r="A73" s="2" t="s">
        <v>34</v>
      </c>
      <c r="B73" s="2" t="s">
        <v>242</v>
      </c>
      <c r="C73" s="2" t="s">
        <v>241</v>
      </c>
      <c r="D73" s="4" t="n">
        <v>46065</v>
      </c>
      <c r="E73" s="2" t="s">
        <v>46</v>
      </c>
      <c r="F73" s="2" t="s">
        <v>95</v>
      </c>
      <c r="G73" s="3" t="n">
        <v>150</v>
      </c>
      <c r="H73" s="2" t="str">
        <f aca="false">A73&amp;"|"&amp;E73</f>
        <v>BT027|Medical</v>
      </c>
    </row>
    <row r="74" customFormat="false" ht="15" hidden="false" customHeight="false" outlineLevel="0" collapsed="false">
      <c r="A74" s="2" t="s">
        <v>34</v>
      </c>
      <c r="B74" s="2" t="s">
        <v>242</v>
      </c>
      <c r="C74" s="2" t="s">
        <v>204</v>
      </c>
      <c r="D74" s="4" t="n">
        <v>46124</v>
      </c>
      <c r="E74" s="2" t="s">
        <v>48</v>
      </c>
      <c r="F74" s="2" t="s">
        <v>95</v>
      </c>
      <c r="G74" s="3" t="n">
        <v>246</v>
      </c>
      <c r="H74" s="2" t="str">
        <f aca="false">A74&amp;"|"&amp;E74</f>
        <v>BT027|Mileage</v>
      </c>
    </row>
    <row r="75" customFormat="false" ht="15" hidden="false" customHeight="false" outlineLevel="0" collapsed="false">
      <c r="A75" s="2" t="s">
        <v>34</v>
      </c>
      <c r="B75" s="2" t="s">
        <v>242</v>
      </c>
      <c r="C75" s="2" t="s">
        <v>228</v>
      </c>
      <c r="D75" s="4" t="n">
        <v>46215</v>
      </c>
      <c r="E75" s="2" t="s">
        <v>46</v>
      </c>
      <c r="F75" s="2" t="s">
        <v>95</v>
      </c>
      <c r="G75" s="3" t="n">
        <v>95</v>
      </c>
      <c r="H75" s="2" t="str">
        <f aca="false">A75&amp;"|"&amp;E75</f>
        <v>BT027|Medical</v>
      </c>
    </row>
    <row r="76" customFormat="false" ht="15" hidden="false" customHeight="false" outlineLevel="0" collapsed="false">
      <c r="A76" s="2" t="s">
        <v>34</v>
      </c>
      <c r="B76" s="2" t="s">
        <v>242</v>
      </c>
      <c r="C76" s="2" t="s">
        <v>231</v>
      </c>
      <c r="D76" s="4" t="n">
        <v>46251</v>
      </c>
      <c r="E76" s="2" t="s">
        <v>46</v>
      </c>
      <c r="F76" s="2" t="s">
        <v>95</v>
      </c>
      <c r="G76" s="3" t="n">
        <v>80</v>
      </c>
      <c r="H76" s="2" t="str">
        <f aca="false">A76&amp;"|"&amp;E76</f>
        <v>BT027|Medical</v>
      </c>
    </row>
    <row r="77" customFormat="false" ht="15" hidden="false" customHeight="false" outlineLevel="0" collapsed="false">
      <c r="A77" s="2" t="s">
        <v>35</v>
      </c>
      <c r="B77" s="2" t="s">
        <v>243</v>
      </c>
      <c r="C77" s="2" t="s">
        <v>203</v>
      </c>
      <c r="D77" s="4" t="n">
        <v>46065</v>
      </c>
      <c r="E77" s="2" t="s">
        <v>48</v>
      </c>
      <c r="F77" s="2" t="s">
        <v>95</v>
      </c>
      <c r="G77" s="3" t="n">
        <v>108</v>
      </c>
      <c r="H77" s="2" t="str">
        <f aca="false">A77&amp;"|"&amp;E77</f>
        <v>BT028|Mileage</v>
      </c>
    </row>
    <row r="78" customFormat="false" ht="15" hidden="false" customHeight="false" outlineLevel="0" collapsed="false">
      <c r="A78" s="2" t="s">
        <v>35</v>
      </c>
      <c r="B78" s="2" t="s">
        <v>243</v>
      </c>
      <c r="C78" s="2" t="s">
        <v>218</v>
      </c>
      <c r="D78" s="4" t="n">
        <v>46154</v>
      </c>
      <c r="E78" s="2" t="s">
        <v>48</v>
      </c>
      <c r="F78" s="2" t="s">
        <v>95</v>
      </c>
      <c r="G78" s="3" t="n">
        <v>246</v>
      </c>
      <c r="H78" s="2" t="str">
        <f aca="false">A78&amp;"|"&amp;E78</f>
        <v>BT028|Mileage</v>
      </c>
    </row>
    <row r="79" customFormat="false" ht="15" hidden="false" customHeight="false" outlineLevel="0" collapsed="false">
      <c r="A79" s="2" t="s">
        <v>35</v>
      </c>
      <c r="B79" s="2" t="s">
        <v>243</v>
      </c>
      <c r="C79" s="2" t="s">
        <v>212</v>
      </c>
      <c r="D79" s="4" t="n">
        <v>46290</v>
      </c>
      <c r="E79" s="2" t="s">
        <v>46</v>
      </c>
      <c r="F79" s="2" t="s">
        <v>95</v>
      </c>
      <c r="G79" s="3" t="n">
        <v>45</v>
      </c>
      <c r="H79" s="2" t="str">
        <f aca="false">A79&amp;"|"&amp;E79</f>
        <v>BT028|Medical</v>
      </c>
    </row>
    <row r="80" customFormat="false" ht="15" hidden="false" customHeight="false" outlineLevel="0" collapsed="false">
      <c r="A80" s="2" t="s">
        <v>35</v>
      </c>
      <c r="B80" s="2" t="s">
        <v>243</v>
      </c>
      <c r="C80" s="2" t="s">
        <v>223</v>
      </c>
      <c r="D80" s="4" t="n">
        <v>46313</v>
      </c>
      <c r="E80" s="2" t="s">
        <v>48</v>
      </c>
      <c r="F80" s="2" t="s">
        <v>95</v>
      </c>
      <c r="G80" s="3" t="n">
        <v>108</v>
      </c>
      <c r="H80" s="2" t="str">
        <f aca="false">A80&amp;"|"&amp;E80</f>
        <v>BT028|Mileage</v>
      </c>
    </row>
    <row r="81" customFormat="false" ht="15" hidden="false" customHeight="false" outlineLevel="0" collapsed="false">
      <c r="A81" s="2" t="s">
        <v>36</v>
      </c>
      <c r="B81" s="2" t="s">
        <v>244</v>
      </c>
      <c r="C81" s="2" t="s">
        <v>236</v>
      </c>
      <c r="D81" s="4" t="n">
        <v>46138</v>
      </c>
      <c r="E81" s="2" t="s">
        <v>46</v>
      </c>
      <c r="F81" s="2" t="s">
        <v>95</v>
      </c>
      <c r="G81" s="3" t="n">
        <v>95</v>
      </c>
      <c r="H81" s="2" t="str">
        <f aca="false">A81&amp;"|"&amp;E81</f>
        <v>BT029|Medical</v>
      </c>
    </row>
    <row r="82" customFormat="false" ht="15" hidden="false" customHeight="false" outlineLevel="0" collapsed="false">
      <c r="A82" s="2" t="s">
        <v>37</v>
      </c>
      <c r="B82" s="2" t="s">
        <v>245</v>
      </c>
      <c r="C82" s="2" t="s">
        <v>228</v>
      </c>
      <c r="D82" s="4" t="n">
        <v>46210</v>
      </c>
      <c r="E82" s="2" t="s">
        <v>46</v>
      </c>
      <c r="F82" s="2" t="s">
        <v>95</v>
      </c>
      <c r="G82" s="3" t="n">
        <v>95</v>
      </c>
      <c r="H82" s="2" t="str">
        <f aca="false">A82&amp;"|"&amp;E82</f>
        <v>BT030|Medical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2026-11-04T07:24:39Z</dcterms:created>
  <dc:creator>openpyxl</dc:creator>
  <dc:description/>
  <dc:language>en-US</dc:language>
  <cp:lastModifiedBy/>
  <dcterms:modified xsi:type="dcterms:W3CDTF">2026-11-04T07:24:39Z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