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comments7.xml" ContentType="application/vnd.openxmlformats-officedocument.spreadsheetml.comments+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Old system (cleaned)" sheetId="2" state="visible" r:id="rId4"/>
    <sheet name="brioHR export" sheetId="3" state="visible" r:id="rId5"/>
    <sheet name="Column mapping" sheetId="4" state="visible" r:id="rId6"/>
    <sheet name="Totals check" sheetId="5" state="visible" r:id="rId7"/>
    <sheet name="Comparison" sheetId="6" state="visible" r:id="rId8"/>
    <sheet name="Discrepancy list" sheetId="7" state="visible" r:id="rId9"/>
  </sheets>
  <definedNames>
    <definedName function="false" hidden="true" localSheetId="5" name="_xlnm._FilterDatabase" vbProcedure="false">Comparison!$A$4:$AN$34</definedName>
  </definedNames>
  <calcPr iterateCount="100" refMode="A1" iterate="false" iterateDelta="0.0001"/>
  <extLst>
    <ext xmlns:loext="http://schemas.libreoffice.org/" uri="{7626C862-2A13-11E5-B345-FEFF819CDC9F}">
      <loext:extCalcPr stringRefSyntax="ExcelA1"/>
    </ext>
  </extLst>
</workbook>
</file>

<file path=xl/comments7.xml><?xml version="1.0" encoding="utf-8"?>
<comments xmlns="http://schemas.openxmlformats.org/spreadsheetml/2006/main" xmlns:xdr="http://schemas.openxmlformats.org/drawingml/2006/spreadsheetDrawing">
  <authors>
    <author>Unknown Author</author>
  </authors>
  <commentList>
    <comment ref="E4" authorId="0">
      <text>
        <r>
          <rPr>
            <sz val="10"/>
            <rFont val="Arial"/>
            <family val="2"/>
          </rPr>
          <t xml:space="preserve">Old system net pay shown for reference.</t>
        </r>
      </text>
    </comment>
  </commentList>
</comments>
</file>

<file path=xl/sharedStrings.xml><?xml version="1.0" encoding="utf-8"?>
<sst xmlns="http://schemas.openxmlformats.org/spreadsheetml/2006/main" count="635" uniqueCount="286">
  <si>
    <t xml:space="preserve">Answer key: checking payroll data for a large headcount (practice)</t>
  </si>
  <si>
    <t xml:space="preserve">Bayu Tech Sdn Bhd is a fictional company. All names, IDs and amounts are made up. Statutory amounts are simplified illustrations, not official EPF, SOCSO, EIS or PCB figures.</t>
  </si>
  <si>
    <t xml:space="preserve">The practice files</t>
  </si>
  <si>
    <t xml:space="preserve">1. Practice_Previous_System_YTD_Payroll_Detail_Jan-Jun_2026.xlsx: the old payroll system's year-to-date report, Jan to Jun 2026, 30 employees, sorted by department.</t>
  </si>
  <si>
    <t xml:space="preserve">2. Practice_brioHR_Payroll_Report_Jan-Jun_2026.xlsx: the brioHR Payroll Report (Analytics &gt; Report Builder) for the same period, after migration.</t>
  </si>
  <si>
    <t xml:space="preserve">Tabs in this answer key</t>
  </si>
  <si>
    <t xml:space="preserve">Old system (cleaned): the old report after clean-up. Two-line columns split (E'EPF and E'VOL, etc.), group headings, subtotals and blank rows removed, one row per employee.</t>
  </si>
  <si>
    <t xml:space="preserve">brioHR export: the brioHR report as exported, without the Total row.</t>
  </si>
  <si>
    <t xml:space="preserve">Column mapping: which old system column matches which brioHR column.</t>
  </si>
  <si>
    <t xml:space="preserve">Totals check: Step 3 of the article. Compares headcount and column totals.</t>
  </si>
  <si>
    <t xml:space="preserve">Comparison: Step 4. Looks up each employee from the old system list in the brioHR export by Employee ID, and works out the differences. Filter the Status column to anything other than OK.</t>
  </si>
  <si>
    <t xml:space="preserve">Discrepancy list: Step 7. The list a client should send to their IM, with the pattern behind each difference.</t>
  </si>
  <si>
    <t xml:space="preserve">Tip</t>
  </si>
  <si>
    <t xml:space="preserve">Start the lookup from the old system list. An employee missing from brioHR then shows as Missing. If you start from the brioHR export, a missing employee simply isn't there, and only the headcount tells you.</t>
  </si>
  <si>
    <t xml:space="preserve">EMP NO.</t>
  </si>
  <si>
    <t xml:space="preserve">EMPLOYEE NAME</t>
  </si>
  <si>
    <t xml:space="preserve">DEPARTMENT</t>
  </si>
  <si>
    <t xml:space="preserve">BASIC</t>
  </si>
  <si>
    <t xml:space="preserve">NPL</t>
  </si>
  <si>
    <t xml:space="preserve">ADDPAY</t>
  </si>
  <si>
    <t xml:space="preserve">OT</t>
  </si>
  <si>
    <t xml:space="preserve">SHIFT</t>
  </si>
  <si>
    <t xml:space="preserve">BONUS</t>
  </si>
  <si>
    <t xml:space="preserve">OTHERS</t>
  </si>
  <si>
    <t xml:space="preserve">GROSS PAY</t>
  </si>
  <si>
    <t xml:space="preserve">E'EPF</t>
  </si>
  <si>
    <t xml:space="preserve">E'VOL</t>
  </si>
  <si>
    <t xml:space="preserve">E'SOC</t>
  </si>
  <si>
    <t xml:space="preserve">E'EIS</t>
  </si>
  <si>
    <t xml:space="preserve">E'TAX</t>
  </si>
  <si>
    <t xml:space="preserve">OTHERS (DED)</t>
  </si>
  <si>
    <t xml:space="preserve">NETTPAY</t>
  </si>
  <si>
    <t xml:space="preserve">R'EPF</t>
  </si>
  <si>
    <t xml:space="preserve">R'VOL</t>
  </si>
  <si>
    <t xml:space="preserve">R'SOC</t>
  </si>
  <si>
    <t xml:space="preserve">R'EIS</t>
  </si>
  <si>
    <t xml:space="preserve">R'LEVY</t>
  </si>
  <si>
    <t xml:space="preserve">001</t>
  </si>
  <si>
    <t xml:space="preserve">NUR AISYAH BINTI KAMAL</t>
  </si>
  <si>
    <t xml:space="preserve">Accounts</t>
  </si>
  <si>
    <t xml:space="preserve">002</t>
  </si>
  <si>
    <t xml:space="preserve">KELVIN ONG WEI JIE</t>
  </si>
  <si>
    <t xml:space="preserve">003</t>
  </si>
  <si>
    <t xml:space="preserve">PRIYA A/P RAJENDRAN</t>
  </si>
  <si>
    <t xml:space="preserve">004</t>
  </si>
  <si>
    <t xml:space="preserve">AMIRUL BIN HASSAN</t>
  </si>
  <si>
    <t xml:space="preserve">005</t>
  </si>
  <si>
    <t xml:space="preserve">TAN MEI LING</t>
  </si>
  <si>
    <t xml:space="preserve">006</t>
  </si>
  <si>
    <t xml:space="preserve">SITI HAJAR BINTI OSMAN</t>
  </si>
  <si>
    <t xml:space="preserve">007</t>
  </si>
  <si>
    <t xml:space="preserve">DANIEL LIM JUN HAO</t>
  </si>
  <si>
    <t xml:space="preserve">008</t>
  </si>
  <si>
    <t xml:space="preserve">FARAH BINTI ZULKIFLI</t>
  </si>
  <si>
    <t xml:space="preserve">009</t>
  </si>
  <si>
    <t xml:space="preserve">MUTHU A/L KRISHNAN</t>
  </si>
  <si>
    <t xml:space="preserve">Operations</t>
  </si>
  <si>
    <t xml:space="preserve">010</t>
  </si>
  <si>
    <t xml:space="preserve">HAFIZUDDIN BIN ROSLI</t>
  </si>
  <si>
    <t xml:space="preserve">011</t>
  </si>
  <si>
    <t xml:space="preserve">CHONG KAH SENG</t>
  </si>
  <si>
    <t xml:space="preserve">012</t>
  </si>
  <si>
    <t xml:space="preserve">AINA BINTI RAMLI</t>
  </si>
  <si>
    <t xml:space="preserve">013</t>
  </si>
  <si>
    <t xml:space="preserve">RAVI A/L SUBRAMANIAM</t>
  </si>
  <si>
    <t xml:space="preserve">014</t>
  </si>
  <si>
    <t xml:space="preserve">WONG SIEW LAN</t>
  </si>
  <si>
    <t xml:space="preserve">015</t>
  </si>
  <si>
    <t xml:space="preserve">ZULHILMI BIN AHMAD</t>
  </si>
  <si>
    <t xml:space="preserve">016</t>
  </si>
  <si>
    <t xml:space="preserve">LEE CHUN KIT</t>
  </si>
  <si>
    <t xml:space="preserve">017</t>
  </si>
  <si>
    <t xml:space="preserve">NADIA BINTI YUSOF</t>
  </si>
  <si>
    <t xml:space="preserve">018</t>
  </si>
  <si>
    <t xml:space="preserve">GAN BOON HUAT</t>
  </si>
  <si>
    <t xml:space="preserve">019</t>
  </si>
  <si>
    <t xml:space="preserve">KAVITHA A/P MUNIANDY</t>
  </si>
  <si>
    <t xml:space="preserve">020</t>
  </si>
  <si>
    <t xml:space="preserve">AZLAN BIN MOKHTAR</t>
  </si>
  <si>
    <t xml:space="preserve">021</t>
  </si>
  <si>
    <t xml:space="preserve">TEOH JIA HUI</t>
  </si>
  <si>
    <t xml:space="preserve">Sales</t>
  </si>
  <si>
    <t xml:space="preserve">022</t>
  </si>
  <si>
    <t xml:space="preserve">SHAFIQ BIN ISMAIL</t>
  </si>
  <si>
    <t xml:space="preserve">023</t>
  </si>
  <si>
    <t xml:space="preserve">MELISSA CHAN PEI WEN</t>
  </si>
  <si>
    <t xml:space="preserve">024</t>
  </si>
  <si>
    <t xml:space="preserve">ARJUN A/L NAIR</t>
  </si>
  <si>
    <t xml:space="preserve">025</t>
  </si>
  <si>
    <t xml:space="preserve">HIDAYAH BINTI SALLEH</t>
  </si>
  <si>
    <t xml:space="preserve">026</t>
  </si>
  <si>
    <t xml:space="preserve">YAP ZHI WEI</t>
  </si>
  <si>
    <t xml:space="preserve">027</t>
  </si>
  <si>
    <t xml:space="preserve">IZZATI BINTI HARUN</t>
  </si>
  <si>
    <t xml:space="preserve">028</t>
  </si>
  <si>
    <t xml:space="preserve">MARCUS TAY KOK LEONG</t>
  </si>
  <si>
    <t xml:space="preserve">029</t>
  </si>
  <si>
    <t xml:space="preserve">HAZIQ BIN NORDIN</t>
  </si>
  <si>
    <t xml:space="preserve">030</t>
  </si>
  <si>
    <t xml:space="preserve">LOW SHU FEN</t>
  </si>
  <si>
    <t xml:space="preserve">Internal Id</t>
  </si>
  <si>
    <t xml:space="preserve">First Name</t>
  </si>
  <si>
    <t xml:space="preserve">Last Name</t>
  </si>
  <si>
    <t xml:space="preserve">Email</t>
  </si>
  <si>
    <t xml:space="preserve">Payroll Center</t>
  </si>
  <si>
    <t xml:space="preserve">Basic Salary</t>
  </si>
  <si>
    <t xml:space="preserve">Gross Deductions</t>
  </si>
  <si>
    <t xml:space="preserve">Gross Additions</t>
  </si>
  <si>
    <t xml:space="preserve">Bonus</t>
  </si>
  <si>
    <t xml:space="preserve">Commission</t>
  </si>
  <si>
    <t xml:space="preserve">Meal Allowance (Fixed Allowance)</t>
  </si>
  <si>
    <t xml:space="preserve">Parking Allowance (Fixed Allowance)</t>
  </si>
  <si>
    <t xml:space="preserve">Overtime (Normal Day)</t>
  </si>
  <si>
    <t xml:space="preserve">Unpaid Leaves</t>
  </si>
  <si>
    <t xml:space="preserve">Overtime (Normal Day) Hours</t>
  </si>
  <si>
    <t xml:space="preserve">Total Remuneration</t>
  </si>
  <si>
    <t xml:space="preserve">Total Allowances</t>
  </si>
  <si>
    <t xml:space="preserve">Total Additional Remuneration</t>
  </si>
  <si>
    <t xml:space="preserve">Total Overtime</t>
  </si>
  <si>
    <t xml:space="preserve">Total Taxable</t>
  </si>
  <si>
    <t xml:space="preserve">Total Non Taxable</t>
  </si>
  <si>
    <t xml:space="preserve">Gross Earnings</t>
  </si>
  <si>
    <t xml:space="preserve">Employee EPF</t>
  </si>
  <si>
    <t xml:space="preserve">Employee SOCSO Total</t>
  </si>
  <si>
    <t xml:space="preserve">Employee EIS</t>
  </si>
  <si>
    <t xml:space="preserve">Employee PCB</t>
  </si>
  <si>
    <t xml:space="preserve">Total Employee Deductions</t>
  </si>
  <si>
    <t xml:space="preserve">Loan</t>
  </si>
  <si>
    <t xml:space="preserve">Net Deductions</t>
  </si>
  <si>
    <t xml:space="preserve">Net Pay</t>
  </si>
  <si>
    <t xml:space="preserve">Employer EPF</t>
  </si>
  <si>
    <t xml:space="preserve">Employer SOCSO</t>
  </si>
  <si>
    <t xml:space="preserve">Employer EIS</t>
  </si>
  <si>
    <t xml:space="preserve">Employer HRDF</t>
  </si>
  <si>
    <t xml:space="preserve">Total Employer Deductions</t>
  </si>
  <si>
    <t xml:space="preserve">Department</t>
  </si>
  <si>
    <t xml:space="preserve">Joined Date</t>
  </si>
  <si>
    <t xml:space="preserve">Employment End Date</t>
  </si>
  <si>
    <t xml:space="preserve">Active/Inactive</t>
  </si>
  <si>
    <t xml:space="preserve">Nur Aisyah</t>
  </si>
  <si>
    <t xml:space="preserve">Binti Kamal</t>
  </si>
  <si>
    <t xml:space="preserve">nur.kamal@bayutech.example</t>
  </si>
  <si>
    <t xml:space="preserve">Bayu Tech Sdn Bhd</t>
  </si>
  <si>
    <t xml:space="preserve">2024-03-01</t>
  </si>
  <si>
    <t xml:space="preserve">Active</t>
  </si>
  <si>
    <t xml:space="preserve">Kelvin</t>
  </si>
  <si>
    <t xml:space="preserve">Ong Wei Jie</t>
  </si>
  <si>
    <t xml:space="preserve">kelvin.jie@bayutech.example</t>
  </si>
  <si>
    <t xml:space="preserve">Priya</t>
  </si>
  <si>
    <t xml:space="preserve">A/P Rajendran</t>
  </si>
  <si>
    <t xml:space="preserve">priya.rajendran@bayutech.example</t>
  </si>
  <si>
    <t xml:space="preserve">2022-08-15</t>
  </si>
  <si>
    <t xml:space="preserve">Amirul</t>
  </si>
  <si>
    <t xml:space="preserve">Bin Hassan</t>
  </si>
  <si>
    <t xml:space="preserve">amirul.hassan@bayutech.example</t>
  </si>
  <si>
    <t xml:space="preserve">Tan</t>
  </si>
  <si>
    <t xml:space="preserve">Mei Ling</t>
  </si>
  <si>
    <t xml:space="preserve">tan.ling@bayutech.example</t>
  </si>
  <si>
    <t xml:space="preserve">Siti Hajar</t>
  </si>
  <si>
    <t xml:space="preserve">Binti Osman</t>
  </si>
  <si>
    <t xml:space="preserve">siti.osman@bayutech.example</t>
  </si>
  <si>
    <t xml:space="preserve">Daniel</t>
  </si>
  <si>
    <t xml:space="preserve">Lim Jun Hao</t>
  </si>
  <si>
    <t xml:space="preserve">daniel.hao@bayutech.example</t>
  </si>
  <si>
    <t xml:space="preserve">Farah</t>
  </si>
  <si>
    <t xml:space="preserve">Binti Zulkifli</t>
  </si>
  <si>
    <t xml:space="preserve">farah.zulkifli@bayutech.example</t>
  </si>
  <si>
    <t xml:space="preserve">Muthu</t>
  </si>
  <si>
    <t xml:space="preserve">A/L Krishnan</t>
  </si>
  <si>
    <t xml:space="preserve">muthu.krishnan@bayutech.example</t>
  </si>
  <si>
    <t xml:space="preserve">Hafizuddin</t>
  </si>
  <si>
    <t xml:space="preserve">Bin Rosli</t>
  </si>
  <si>
    <t xml:space="preserve">hafizuddin.rosli@bayutech.example</t>
  </si>
  <si>
    <t xml:space="preserve">Chong</t>
  </si>
  <si>
    <t xml:space="preserve">Kah Seng</t>
  </si>
  <si>
    <t xml:space="preserve">chong.seng@bayutech.example</t>
  </si>
  <si>
    <t xml:space="preserve">Aina</t>
  </si>
  <si>
    <t xml:space="preserve">Binti Ramli</t>
  </si>
  <si>
    <t xml:space="preserve">aina.ramli@bayutech.example</t>
  </si>
  <si>
    <t xml:space="preserve">Ravi</t>
  </si>
  <si>
    <t xml:space="preserve">A/L Subramaniam</t>
  </si>
  <si>
    <t xml:space="preserve">ravi.subramaniam@bayutech.example</t>
  </si>
  <si>
    <t xml:space="preserve">Wong</t>
  </si>
  <si>
    <t xml:space="preserve">Siew Lan</t>
  </si>
  <si>
    <t xml:space="preserve">wong.lan@bayutech.example</t>
  </si>
  <si>
    <t xml:space="preserve">Zulhilmi</t>
  </si>
  <si>
    <t xml:space="preserve">Bin Ahmad</t>
  </si>
  <si>
    <t xml:space="preserve">zulhilmi.ahmad@bayutech.example</t>
  </si>
  <si>
    <t xml:space="preserve">2026-05-31</t>
  </si>
  <si>
    <t xml:space="preserve">Inactive</t>
  </si>
  <si>
    <t xml:space="preserve">Lee</t>
  </si>
  <si>
    <t xml:space="preserve">Chun Kit</t>
  </si>
  <si>
    <t xml:space="preserve">lee.kit@bayutech.example</t>
  </si>
  <si>
    <t xml:space="preserve">Nadia</t>
  </si>
  <si>
    <t xml:space="preserve">Binti Yusof</t>
  </si>
  <si>
    <t xml:space="preserve">nadia.yusof@bayutech.example</t>
  </si>
  <si>
    <t xml:space="preserve">Gan</t>
  </si>
  <si>
    <t xml:space="preserve">Boon Huat</t>
  </si>
  <si>
    <t xml:space="preserve">gan.huat@bayutech.example</t>
  </si>
  <si>
    <t xml:space="preserve">Kavitha</t>
  </si>
  <si>
    <t xml:space="preserve">A/P Muniandy</t>
  </si>
  <si>
    <t xml:space="preserve">kavitha.muniandy@bayutech.example</t>
  </si>
  <si>
    <t xml:space="preserve">Azlan</t>
  </si>
  <si>
    <t xml:space="preserve">Bin Mokhtar</t>
  </si>
  <si>
    <t xml:space="preserve">azlan.mokhtar@bayutech.example</t>
  </si>
  <si>
    <t xml:space="preserve">Teoh</t>
  </si>
  <si>
    <t xml:space="preserve">Jia Hui</t>
  </si>
  <si>
    <t xml:space="preserve">teoh.hui@bayutech.example</t>
  </si>
  <si>
    <t xml:space="preserve">Shafiq</t>
  </si>
  <si>
    <t xml:space="preserve">Bin Ismail</t>
  </si>
  <si>
    <t xml:space="preserve">shafiq.ismail@bayutech.example</t>
  </si>
  <si>
    <t xml:space="preserve">Melissa</t>
  </si>
  <si>
    <t xml:space="preserve">Chan Pei Wen</t>
  </si>
  <si>
    <t xml:space="preserve">melissa.wen@bayutech.example</t>
  </si>
  <si>
    <t xml:space="preserve">Arjun</t>
  </si>
  <si>
    <t xml:space="preserve">A/L Nair</t>
  </si>
  <si>
    <t xml:space="preserve">arjun.nair@bayutech.example</t>
  </si>
  <si>
    <t xml:space="preserve">Hidayah</t>
  </si>
  <si>
    <t xml:space="preserve">Binti Salleh</t>
  </si>
  <si>
    <t xml:space="preserve">hidayah.salleh@bayutech.example</t>
  </si>
  <si>
    <t xml:space="preserve">Yap</t>
  </si>
  <si>
    <t xml:space="preserve">Zhi Wei</t>
  </si>
  <si>
    <t xml:space="preserve">yap.wei@bayutech.example</t>
  </si>
  <si>
    <t xml:space="preserve">Izzati</t>
  </si>
  <si>
    <t xml:space="preserve">Binti Harun</t>
  </si>
  <si>
    <t xml:space="preserve">izzati.harun@bayutech.example</t>
  </si>
  <si>
    <t xml:space="preserve">Marcus</t>
  </si>
  <si>
    <t xml:space="preserve">Tay Kok Leong</t>
  </si>
  <si>
    <t xml:space="preserve">marcus.leong@bayutech.example</t>
  </si>
  <si>
    <t xml:space="preserve">2026-04-01</t>
  </si>
  <si>
    <t xml:space="preserve">Low</t>
  </si>
  <si>
    <t xml:space="preserve">Shu Fen</t>
  </si>
  <si>
    <t xml:space="preserve">low.fen@bayutech.example</t>
  </si>
  <si>
    <t xml:space="preserve">What it is</t>
  </si>
  <si>
    <t xml:space="preserve">Old system column(s)</t>
  </si>
  <si>
    <t xml:space="preserve">brioHR column(s)</t>
  </si>
  <si>
    <t xml:space="preserve">Note</t>
  </si>
  <si>
    <t xml:space="preserve">Basic salary</t>
  </si>
  <si>
    <t xml:space="preserve">Unpaid leave</t>
  </si>
  <si>
    <t xml:space="preserve">Overtime</t>
  </si>
  <si>
    <t xml:space="preserve">Allowances and commission</t>
  </si>
  <si>
    <t xml:space="preserve">Total Allowances + Commission</t>
  </si>
  <si>
    <t xml:space="preserve">Old OTHERS = meal + parking + commission. In brioHR, add Total Allowances and Commission.</t>
  </si>
  <si>
    <t xml:space="preserve">Gross pay</t>
  </si>
  <si>
    <t xml:space="preserve">E'EPF + E'VOL</t>
  </si>
  <si>
    <t xml:space="preserve">Add E'VOL if the company has voluntary EPF contributions (none here).</t>
  </si>
  <si>
    <t xml:space="preserve">Employee SOCSO</t>
  </si>
  <si>
    <t xml:space="preserve">Use SOCSO Total, not SOCSO Only.</t>
  </si>
  <si>
    <t xml:space="preserve">PCB</t>
  </si>
  <si>
    <t xml:space="preserve">Other deductions</t>
  </si>
  <si>
    <t xml:space="preserve">Loan repayments in this example.</t>
  </si>
  <si>
    <t xml:space="preserve">Net pay</t>
  </si>
  <si>
    <t xml:space="preserve">R'EPF + R'VOL</t>
  </si>
  <si>
    <t xml:space="preserve">HRDF</t>
  </si>
  <si>
    <t xml:space="preserve">Step 3: compare the totals first</t>
  </si>
  <si>
    <t xml:space="preserve">Item</t>
  </si>
  <si>
    <t xml:space="preserve">Old system</t>
  </si>
  <si>
    <t xml:space="preserve">brioHR</t>
  </si>
  <si>
    <t xml:space="preserve">Difference</t>
  </si>
  <si>
    <t xml:space="preserve">Match?</t>
  </si>
  <si>
    <t xml:space="preserve">Headcount</t>
  </si>
  <si>
    <t xml:space="preserve">Headcount and several totals don't match, so go on to the Comparison tab to find which employees cause it.</t>
  </si>
  <si>
    <t xml:space="preserve">Step 4: match employees by Employee ID and find the differences</t>
  </si>
  <si>
    <t xml:space="preserve">brioHR values are looked up from the brioHR export with INDEX and MATCH on the Employee ID. Filter the Status column to anything other than OK.</t>
  </si>
  <si>
    <t xml:space="preserve">Difference (brioHR minus old system)</t>
  </si>
  <si>
    <t xml:space="preserve">Employee ID</t>
  </si>
  <si>
    <t xml:space="preserve">Name</t>
  </si>
  <si>
    <t xml:space="preserve">Basic</t>
  </si>
  <si>
    <t xml:space="preserve">Ee EPF</t>
  </si>
  <si>
    <t xml:space="preserve">Ee SOCSO</t>
  </si>
  <si>
    <t xml:space="preserve">Ee EIS</t>
  </si>
  <si>
    <t xml:space="preserve">Er EPF</t>
  </si>
  <si>
    <t xml:space="preserve">Er SOCSO</t>
  </si>
  <si>
    <t xml:space="preserve">Er EIS</t>
  </si>
  <si>
    <t xml:space="preserve">Status</t>
  </si>
  <si>
    <t xml:space="preserve">Step 7: discrepancy list for the IM (expected answer)</t>
  </si>
  <si>
    <t xml:space="preserve">Field</t>
  </si>
  <si>
    <t xml:space="preserve">brioHR value</t>
  </si>
  <si>
    <t xml:space="preserve">Old system value</t>
  </si>
  <si>
    <t xml:space="preserve">Pattern / likely cause</t>
  </si>
  <si>
    <t xml:space="preserve">All fields</t>
  </si>
  <si>
    <t xml:space="preserve">Missing</t>
  </si>
  <si>
    <t xml:space="preserve">Missing from brioHR. Resigned 28 Feb 2026, so their Jan-Feb history was not migrated. Ask the IM to add it: it is needed for the year-end EA form and Form E.</t>
  </si>
  <si>
    <t xml:space="preserve">Pattern: only the 7 employees paid a bonus in March are affected, and the EPF gap equals the EPF on the bonus. The EPF on the March bonus was left out of the migrated EPF figures. Net pay is higher by the same amount as Ee EPF.</t>
  </si>
  <si>
    <t xml:space="preserve">Single figure: Basic, Gross pay and Net pay are all 270.00 higher. Checking month by month (Employee Payroll, Individual tab) shows April basic as 4,850.00 instead of 4,580.00: digits swapped when keyed in.</t>
  </si>
  <si>
    <t xml:space="preserve">Every difference is listed, however small. Values link to the Comparison tab, so they update if the data changes.</t>
  </si>
</sst>
</file>

<file path=xl/styles.xml><?xml version="1.0" encoding="utf-8"?>
<styleSheet xmlns="http://schemas.openxmlformats.org/spreadsheetml/2006/main">
  <numFmts count="3">
    <numFmt numFmtId="164" formatCode="General"/>
    <numFmt numFmtId="165" formatCode="#,##0.00;\-#,##0.00;0.00"/>
    <numFmt numFmtId="166" formatCode="0"/>
  </numFmts>
  <fonts count="12">
    <font>
      <sz val="11"/>
      <color theme="1"/>
      <name val="Calibri"/>
      <family val="2"/>
      <charset val="1"/>
    </font>
    <font>
      <sz val="10"/>
      <name val="Arial"/>
      <family val="0"/>
    </font>
    <font>
      <sz val="10"/>
      <name val="Arial"/>
      <family val="0"/>
    </font>
    <font>
      <sz val="10"/>
      <name val="Arial"/>
      <family val="0"/>
    </font>
    <font>
      <b val="true"/>
      <sz val="14"/>
      <color rgb="FF1F4E79"/>
      <name val="Arial"/>
      <family val="0"/>
      <charset val="1"/>
    </font>
    <font>
      <i val="true"/>
      <sz val="10"/>
      <name val="Arial"/>
      <family val="0"/>
      <charset val="1"/>
    </font>
    <font>
      <b val="true"/>
      <sz val="11"/>
      <name val="Arial"/>
      <family val="0"/>
      <charset val="1"/>
    </font>
    <font>
      <sz val="10"/>
      <name val="Arial"/>
      <family val="0"/>
      <charset val="1"/>
    </font>
    <font>
      <b val="true"/>
      <sz val="10"/>
      <color rgb="FFFFFFFF"/>
      <name val="Arial"/>
      <family val="0"/>
      <charset val="1"/>
    </font>
    <font>
      <b val="true"/>
      <sz val="12"/>
      <color rgb="FF1F4E79"/>
      <name val="Arial"/>
      <family val="0"/>
      <charset val="1"/>
    </font>
    <font>
      <b val="true"/>
      <sz val="10"/>
      <name val="Arial"/>
      <family val="0"/>
      <charset val="1"/>
    </font>
    <font>
      <sz val="10"/>
      <name val="Arial"/>
      <family val="2"/>
    </font>
  </fonts>
  <fills count="4">
    <fill>
      <patternFill patternType="none"/>
    </fill>
    <fill>
      <patternFill patternType="gray125"/>
    </fill>
    <fill>
      <patternFill patternType="solid">
        <fgColor rgb="FFFFF2CC"/>
        <bgColor rgb="FFFFFFFF"/>
      </patternFill>
    </fill>
    <fill>
      <patternFill patternType="solid">
        <fgColor rgb="FF1F4E79"/>
        <bgColor rgb="FF00336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center"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F8CBAD"/>
        </patternFill>
      </fill>
    </dxf>
    <dxf>
      <fill>
        <patternFill patternType="solid">
          <fgColor rgb="FF1F4E79"/>
          <bgColor rgb="FF000000"/>
        </patternFill>
      </fill>
    </dxf>
    <dxf>
      <fill>
        <patternFill patternType="solid">
          <bgColor rgb="FF000000"/>
        </patternFill>
      </fill>
    </dxf>
    <dxf>
      <fill>
        <patternFill patternType="solid">
          <fgColor rgb="FFFFFFFF"/>
          <bgColor rgb="FF000000"/>
        </patternFill>
      </fill>
    </dxf>
    <dxf>
      <fill>
        <patternFill patternType="solid">
          <fgColor rgb="FFF8CBA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7.35" hidden="false" customHeight="false" outlineLevel="0" collapsed="false">
      <c r="B1" s="1" t="s">
        <v>0</v>
      </c>
    </row>
    <row r="2" customFormat="false" ht="23.85" hidden="false" customHeight="false" outlineLevel="0" collapsed="false">
      <c r="B2" s="2" t="s">
        <v>1</v>
      </c>
    </row>
    <row r="3" customFormat="false" ht="15" hidden="false" customHeight="false" outlineLevel="0" collapsed="false">
      <c r="B3" s="3"/>
    </row>
    <row r="4" customFormat="false" ht="15" hidden="false" customHeight="false" outlineLevel="0" collapsed="false">
      <c r="B4" s="4" t="s">
        <v>2</v>
      </c>
    </row>
    <row r="5" customFormat="false" ht="23.85" hidden="false" customHeight="false" outlineLevel="0" collapsed="false">
      <c r="B5" s="5" t="s">
        <v>3</v>
      </c>
    </row>
    <row r="6" customFormat="false" ht="23.85" hidden="false" customHeight="false" outlineLevel="0" collapsed="false">
      <c r="B6" s="5" t="s">
        <v>4</v>
      </c>
    </row>
    <row r="7" customFormat="false" ht="15" hidden="false" customHeight="false" outlineLevel="0" collapsed="false">
      <c r="B7" s="3"/>
    </row>
    <row r="8" customFormat="false" ht="15" hidden="false" customHeight="false" outlineLevel="0" collapsed="false">
      <c r="B8" s="4" t="s">
        <v>5</v>
      </c>
    </row>
    <row r="9" customFormat="false" ht="23.85" hidden="false" customHeight="false" outlineLevel="0" collapsed="false">
      <c r="B9" s="5" t="s">
        <v>6</v>
      </c>
    </row>
    <row r="10" customFormat="false" ht="15" hidden="false" customHeight="false" outlineLevel="0" collapsed="false">
      <c r="B10" s="5" t="s">
        <v>7</v>
      </c>
    </row>
    <row r="11" customFormat="false" ht="15" hidden="false" customHeight="false" outlineLevel="0" collapsed="false">
      <c r="B11" s="5" t="s">
        <v>8</v>
      </c>
    </row>
    <row r="12" customFormat="false" ht="15" hidden="false" customHeight="false" outlineLevel="0" collapsed="false">
      <c r="B12" s="5" t="s">
        <v>9</v>
      </c>
    </row>
    <row r="13" customFormat="false" ht="23.85" hidden="false" customHeight="false" outlineLevel="0" collapsed="false">
      <c r="B13" s="5" t="s">
        <v>10</v>
      </c>
    </row>
    <row r="14" customFormat="false" ht="15" hidden="false" customHeight="false" outlineLevel="0" collapsed="false">
      <c r="B14" s="5" t="s">
        <v>11</v>
      </c>
    </row>
    <row r="15" customFormat="false" ht="15" hidden="false" customHeight="false" outlineLevel="0" collapsed="false">
      <c r="B15" s="3"/>
    </row>
    <row r="16" customFormat="false" ht="15" hidden="false" customHeight="false" outlineLevel="0" collapsed="false">
      <c r="B16" s="4" t="s">
        <v>12</v>
      </c>
    </row>
    <row r="17" customFormat="false" ht="23.85" hidden="false" customHeight="false" outlineLevel="0" collapsed="false">
      <c r="B17" s="6"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0"/>
    <col collapsed="false" customWidth="true" hidden="false" outlineLevel="0" max="3" min="3" style="0" width="13"/>
    <col collapsed="false" customWidth="true" hidden="false" outlineLevel="0" max="23" min="4" style="0" width="11"/>
  </cols>
  <sheetData>
    <row r="1" customFormat="false" ht="23.85" hidden="false" customHeight="false" outlineLevel="0" collapsed="false">
      <c r="A1" s="7" t="s">
        <v>14</v>
      </c>
      <c r="B1" s="7" t="s">
        <v>15</v>
      </c>
      <c r="C1" s="7" t="s">
        <v>16</v>
      </c>
      <c r="D1" s="7" t="s">
        <v>17</v>
      </c>
      <c r="E1" s="7" t="s">
        <v>18</v>
      </c>
      <c r="F1" s="7" t="s">
        <v>19</v>
      </c>
      <c r="G1" s="7" t="s">
        <v>20</v>
      </c>
      <c r="H1" s="7" t="s">
        <v>21</v>
      </c>
      <c r="I1" s="7" t="s">
        <v>22</v>
      </c>
      <c r="J1" s="7" t="s">
        <v>23</v>
      </c>
      <c r="K1" s="7" t="s">
        <v>24</v>
      </c>
      <c r="L1" s="7" t="s">
        <v>25</v>
      </c>
      <c r="M1" s="7" t="s">
        <v>26</v>
      </c>
      <c r="N1" s="7" t="s">
        <v>27</v>
      </c>
      <c r="O1" s="7" t="s">
        <v>28</v>
      </c>
      <c r="P1" s="7" t="s">
        <v>29</v>
      </c>
      <c r="Q1" s="7" t="s">
        <v>30</v>
      </c>
      <c r="R1" s="7" t="s">
        <v>31</v>
      </c>
      <c r="S1" s="7" t="s">
        <v>32</v>
      </c>
      <c r="T1" s="7" t="s">
        <v>33</v>
      </c>
      <c r="U1" s="7" t="s">
        <v>34</v>
      </c>
      <c r="V1" s="7" t="s">
        <v>35</v>
      </c>
      <c r="W1" s="7" t="s">
        <v>36</v>
      </c>
    </row>
    <row r="2" customFormat="false" ht="15" hidden="false" customHeight="false" outlineLevel="0" collapsed="false">
      <c r="A2" s="8" t="s">
        <v>37</v>
      </c>
      <c r="B2" s="8" t="s">
        <v>38</v>
      </c>
      <c r="C2" s="8" t="s">
        <v>39</v>
      </c>
      <c r="D2" s="9" t="n">
        <v>40800</v>
      </c>
      <c r="E2" s="9" t="n">
        <v>0</v>
      </c>
      <c r="F2" s="9" t="n">
        <v>0</v>
      </c>
      <c r="G2" s="9" t="n">
        <v>0</v>
      </c>
      <c r="H2" s="9" t="n">
        <v>0</v>
      </c>
      <c r="I2" s="9" t="n">
        <v>6800</v>
      </c>
      <c r="J2" s="9" t="n">
        <v>1500</v>
      </c>
      <c r="K2" s="9" t="n">
        <v>49100</v>
      </c>
      <c r="L2" s="9" t="n">
        <v>5338</v>
      </c>
      <c r="M2" s="9" t="n">
        <v>0</v>
      </c>
      <c r="N2" s="9" t="n">
        <v>180</v>
      </c>
      <c r="O2" s="9" t="n">
        <v>72</v>
      </c>
      <c r="P2" s="9" t="n">
        <v>3179.9</v>
      </c>
      <c r="Q2" s="9" t="n">
        <v>0</v>
      </c>
      <c r="R2" s="9" t="n">
        <v>40330.1</v>
      </c>
      <c r="S2" s="9" t="n">
        <v>5820</v>
      </c>
      <c r="T2" s="9" t="n">
        <v>0</v>
      </c>
      <c r="U2" s="9" t="n">
        <v>630</v>
      </c>
      <c r="V2" s="9" t="n">
        <v>72</v>
      </c>
      <c r="W2" s="9" t="n">
        <v>417</v>
      </c>
    </row>
    <row r="3" customFormat="false" ht="15" hidden="false" customHeight="false" outlineLevel="0" collapsed="false">
      <c r="A3" s="8" t="s">
        <v>40</v>
      </c>
      <c r="B3" s="8" t="s">
        <v>41</v>
      </c>
      <c r="C3" s="8" t="s">
        <v>39</v>
      </c>
      <c r="D3" s="9" t="n">
        <v>25200</v>
      </c>
      <c r="E3" s="9" t="n">
        <v>0</v>
      </c>
      <c r="F3" s="9" t="n">
        <v>0</v>
      </c>
      <c r="G3" s="9" t="n">
        <v>0</v>
      </c>
      <c r="H3" s="9" t="n">
        <v>0</v>
      </c>
      <c r="I3" s="9" t="n">
        <v>0</v>
      </c>
      <c r="J3" s="9" t="n">
        <v>900</v>
      </c>
      <c r="K3" s="9" t="n">
        <v>26100</v>
      </c>
      <c r="L3" s="9" t="n">
        <v>2874</v>
      </c>
      <c r="M3" s="9" t="n">
        <v>0</v>
      </c>
      <c r="N3" s="9" t="n">
        <v>130.5</v>
      </c>
      <c r="O3" s="9" t="n">
        <v>52.2</v>
      </c>
      <c r="P3" s="9" t="n">
        <v>426</v>
      </c>
      <c r="Q3" s="9" t="n">
        <v>0</v>
      </c>
      <c r="R3" s="9" t="n">
        <v>22617.3</v>
      </c>
      <c r="S3" s="9" t="n">
        <v>3396</v>
      </c>
      <c r="T3" s="9" t="n">
        <v>0</v>
      </c>
      <c r="U3" s="9" t="n">
        <v>456.9</v>
      </c>
      <c r="V3" s="9" t="n">
        <v>52.2</v>
      </c>
      <c r="W3" s="9" t="n">
        <v>261</v>
      </c>
    </row>
    <row r="4" customFormat="false" ht="15" hidden="false" customHeight="false" outlineLevel="0" collapsed="false">
      <c r="A4" s="8" t="s">
        <v>42</v>
      </c>
      <c r="B4" s="8" t="s">
        <v>43</v>
      </c>
      <c r="C4" s="8" t="s">
        <v>39</v>
      </c>
      <c r="D4" s="9" t="n">
        <v>23400</v>
      </c>
      <c r="E4" s="9" t="n">
        <v>0</v>
      </c>
      <c r="F4" s="9" t="n">
        <v>0</v>
      </c>
      <c r="G4" s="9" t="n">
        <v>0</v>
      </c>
      <c r="H4" s="9" t="n">
        <v>0</v>
      </c>
      <c r="I4" s="9" t="n">
        <v>0</v>
      </c>
      <c r="J4" s="9" t="n">
        <v>900</v>
      </c>
      <c r="K4" s="9" t="n">
        <v>24300</v>
      </c>
      <c r="L4" s="9" t="n">
        <v>2676</v>
      </c>
      <c r="M4" s="9" t="n">
        <v>0</v>
      </c>
      <c r="N4" s="9" t="n">
        <v>121.5</v>
      </c>
      <c r="O4" s="9" t="n">
        <v>48.6</v>
      </c>
      <c r="P4" s="9" t="n">
        <v>318</v>
      </c>
      <c r="Q4" s="9" t="n">
        <v>1200</v>
      </c>
      <c r="R4" s="9" t="n">
        <v>19935.9</v>
      </c>
      <c r="S4" s="9" t="n">
        <v>3162</v>
      </c>
      <c r="T4" s="9" t="n">
        <v>0</v>
      </c>
      <c r="U4" s="9" t="n">
        <v>425.4</v>
      </c>
      <c r="V4" s="9" t="n">
        <v>48.6</v>
      </c>
      <c r="W4" s="9" t="n">
        <v>243</v>
      </c>
    </row>
    <row r="5" customFormat="false" ht="15" hidden="false" customHeight="false" outlineLevel="0" collapsed="false">
      <c r="A5" s="8" t="s">
        <v>44</v>
      </c>
      <c r="B5" s="8" t="s">
        <v>45</v>
      </c>
      <c r="C5" s="8" t="s">
        <v>39</v>
      </c>
      <c r="D5" s="9" t="n">
        <v>18600</v>
      </c>
      <c r="E5" s="9" t="n">
        <v>0</v>
      </c>
      <c r="F5" s="9" t="n">
        <v>0</v>
      </c>
      <c r="G5" s="9" t="n">
        <v>0</v>
      </c>
      <c r="H5" s="9" t="n">
        <v>0</v>
      </c>
      <c r="I5" s="9" t="n">
        <v>0</v>
      </c>
      <c r="J5" s="9" t="n">
        <v>900</v>
      </c>
      <c r="K5" s="9" t="n">
        <v>19500</v>
      </c>
      <c r="L5" s="9" t="n">
        <v>2148</v>
      </c>
      <c r="M5" s="9" t="n">
        <v>0</v>
      </c>
      <c r="N5" s="9" t="n">
        <v>97.5</v>
      </c>
      <c r="O5" s="9" t="n">
        <v>39</v>
      </c>
      <c r="P5" s="9" t="n">
        <v>0</v>
      </c>
      <c r="Q5" s="9" t="n">
        <v>0</v>
      </c>
      <c r="R5" s="9" t="n">
        <v>17215.5</v>
      </c>
      <c r="S5" s="9" t="n">
        <v>2538</v>
      </c>
      <c r="T5" s="9" t="n">
        <v>0</v>
      </c>
      <c r="U5" s="9" t="n">
        <v>341.4</v>
      </c>
      <c r="V5" s="9" t="n">
        <v>39</v>
      </c>
      <c r="W5" s="9" t="n">
        <v>195</v>
      </c>
    </row>
    <row r="6" customFormat="false" ht="15" hidden="false" customHeight="false" outlineLevel="0" collapsed="false">
      <c r="A6" s="8" t="s">
        <v>46</v>
      </c>
      <c r="B6" s="8" t="s">
        <v>47</v>
      </c>
      <c r="C6" s="8" t="s">
        <v>39</v>
      </c>
      <c r="D6" s="9" t="n">
        <v>33600</v>
      </c>
      <c r="E6" s="9" t="n">
        <v>0</v>
      </c>
      <c r="F6" s="9" t="n">
        <v>0</v>
      </c>
      <c r="G6" s="9" t="n">
        <v>0</v>
      </c>
      <c r="H6" s="9" t="n">
        <v>0</v>
      </c>
      <c r="I6" s="9" t="n">
        <v>5600</v>
      </c>
      <c r="J6" s="9" t="n">
        <v>1500</v>
      </c>
      <c r="K6" s="9" t="n">
        <v>40700</v>
      </c>
      <c r="L6" s="9" t="n">
        <v>4414</v>
      </c>
      <c r="M6" s="9" t="n">
        <v>0</v>
      </c>
      <c r="N6" s="9" t="n">
        <v>172.5</v>
      </c>
      <c r="O6" s="9" t="n">
        <v>69</v>
      </c>
      <c r="P6" s="9" t="n">
        <v>1696</v>
      </c>
      <c r="Q6" s="9" t="n">
        <v>0</v>
      </c>
      <c r="R6" s="9" t="n">
        <v>34348.5</v>
      </c>
      <c r="S6" s="9" t="n">
        <v>4812</v>
      </c>
      <c r="T6" s="9" t="n">
        <v>0</v>
      </c>
      <c r="U6" s="9" t="n">
        <v>603.9</v>
      </c>
      <c r="V6" s="9" t="n">
        <v>69</v>
      </c>
      <c r="W6" s="9" t="n">
        <v>345</v>
      </c>
    </row>
    <row r="7" customFormat="false" ht="15" hidden="false" customHeight="false" outlineLevel="0" collapsed="false">
      <c r="A7" s="8" t="s">
        <v>48</v>
      </c>
      <c r="B7" s="8" t="s">
        <v>49</v>
      </c>
      <c r="C7" s="8" t="s">
        <v>39</v>
      </c>
      <c r="D7" s="9" t="n">
        <v>16800</v>
      </c>
      <c r="E7" s="9" t="n">
        <v>215.38</v>
      </c>
      <c r="F7" s="9" t="n">
        <v>0</v>
      </c>
      <c r="G7" s="9" t="n">
        <v>0</v>
      </c>
      <c r="H7" s="9" t="n">
        <v>0</v>
      </c>
      <c r="I7" s="9" t="n">
        <v>0</v>
      </c>
      <c r="J7" s="9" t="n">
        <v>900</v>
      </c>
      <c r="K7" s="9" t="n">
        <v>17484.62</v>
      </c>
      <c r="L7" s="9" t="n">
        <v>1926</v>
      </c>
      <c r="M7" s="9" t="n">
        <v>0</v>
      </c>
      <c r="N7" s="9" t="n">
        <v>87.4</v>
      </c>
      <c r="O7" s="9" t="n">
        <v>34.95</v>
      </c>
      <c r="P7" s="9" t="n">
        <v>0</v>
      </c>
      <c r="Q7" s="9" t="n">
        <v>0</v>
      </c>
      <c r="R7" s="9" t="n">
        <v>15436.27</v>
      </c>
      <c r="S7" s="9" t="n">
        <v>2276</v>
      </c>
      <c r="T7" s="9" t="n">
        <v>0</v>
      </c>
      <c r="U7" s="9" t="n">
        <v>306.1</v>
      </c>
      <c r="V7" s="9" t="n">
        <v>34.95</v>
      </c>
      <c r="W7" s="9" t="n">
        <v>177</v>
      </c>
    </row>
    <row r="8" customFormat="false" ht="15" hidden="false" customHeight="false" outlineLevel="0" collapsed="false">
      <c r="A8" s="8" t="s">
        <v>50</v>
      </c>
      <c r="B8" s="8" t="s">
        <v>51</v>
      </c>
      <c r="C8" s="8" t="s">
        <v>39</v>
      </c>
      <c r="D8" s="9" t="n">
        <v>21000</v>
      </c>
      <c r="E8" s="9" t="n">
        <v>0</v>
      </c>
      <c r="F8" s="9" t="n">
        <v>0</v>
      </c>
      <c r="G8" s="9" t="n">
        <v>0</v>
      </c>
      <c r="H8" s="9" t="n">
        <v>0</v>
      </c>
      <c r="I8" s="9" t="n">
        <v>0</v>
      </c>
      <c r="J8" s="9" t="n">
        <v>900</v>
      </c>
      <c r="K8" s="9" t="n">
        <v>21900</v>
      </c>
      <c r="L8" s="9" t="n">
        <v>2412</v>
      </c>
      <c r="M8" s="9" t="n">
        <v>0</v>
      </c>
      <c r="N8" s="9" t="n">
        <v>109.5</v>
      </c>
      <c r="O8" s="9" t="n">
        <v>43.8</v>
      </c>
      <c r="P8" s="9" t="n">
        <v>36.9</v>
      </c>
      <c r="Q8" s="9" t="n">
        <v>0</v>
      </c>
      <c r="R8" s="9" t="n">
        <v>19297.8</v>
      </c>
      <c r="S8" s="9" t="n">
        <v>2850</v>
      </c>
      <c r="T8" s="9" t="n">
        <v>0</v>
      </c>
      <c r="U8" s="9" t="n">
        <v>383.4</v>
      </c>
      <c r="V8" s="9" t="n">
        <v>43.8</v>
      </c>
      <c r="W8" s="9" t="n">
        <v>219</v>
      </c>
    </row>
    <row r="9" customFormat="false" ht="15" hidden="false" customHeight="false" outlineLevel="0" collapsed="false">
      <c r="A9" s="8" t="s">
        <v>52</v>
      </c>
      <c r="B9" s="8" t="s">
        <v>53</v>
      </c>
      <c r="C9" s="8" t="s">
        <v>39</v>
      </c>
      <c r="D9" s="9" t="n">
        <v>15600</v>
      </c>
      <c r="E9" s="9" t="n">
        <v>0</v>
      </c>
      <c r="F9" s="9" t="n">
        <v>0</v>
      </c>
      <c r="G9" s="9" t="n">
        <v>0</v>
      </c>
      <c r="H9" s="9" t="n">
        <v>0</v>
      </c>
      <c r="I9" s="9" t="n">
        <v>0</v>
      </c>
      <c r="J9" s="9" t="n">
        <v>900</v>
      </c>
      <c r="K9" s="9" t="n">
        <v>16500</v>
      </c>
      <c r="L9" s="9" t="n">
        <v>1818</v>
      </c>
      <c r="M9" s="9" t="n">
        <v>0</v>
      </c>
      <c r="N9" s="9" t="n">
        <v>82.5</v>
      </c>
      <c r="O9" s="9" t="n">
        <v>33</v>
      </c>
      <c r="P9" s="9" t="n">
        <v>0</v>
      </c>
      <c r="Q9" s="9" t="n">
        <v>0</v>
      </c>
      <c r="R9" s="9" t="n">
        <v>14566.5</v>
      </c>
      <c r="S9" s="9" t="n">
        <v>2148</v>
      </c>
      <c r="T9" s="9" t="n">
        <v>0</v>
      </c>
      <c r="U9" s="9" t="n">
        <v>288.9</v>
      </c>
      <c r="V9" s="9" t="n">
        <v>33</v>
      </c>
      <c r="W9" s="9" t="n">
        <v>165</v>
      </c>
    </row>
    <row r="10" customFormat="false" ht="15" hidden="false" customHeight="false" outlineLevel="0" collapsed="false">
      <c r="A10" s="8" t="s">
        <v>54</v>
      </c>
      <c r="B10" s="8" t="s">
        <v>55</v>
      </c>
      <c r="C10" s="8" t="s">
        <v>56</v>
      </c>
      <c r="D10" s="9" t="n">
        <v>14400</v>
      </c>
      <c r="E10" s="9" t="n">
        <v>0</v>
      </c>
      <c r="F10" s="9" t="n">
        <v>0</v>
      </c>
      <c r="G10" s="9" t="n">
        <v>519.23</v>
      </c>
      <c r="H10" s="9" t="n">
        <v>0</v>
      </c>
      <c r="I10" s="9" t="n">
        <v>0</v>
      </c>
      <c r="J10" s="9" t="n">
        <v>600</v>
      </c>
      <c r="K10" s="9" t="n">
        <v>15519.23</v>
      </c>
      <c r="L10" s="9" t="n">
        <v>1650</v>
      </c>
      <c r="M10" s="9" t="n">
        <v>0</v>
      </c>
      <c r="N10" s="9" t="n">
        <v>77.6</v>
      </c>
      <c r="O10" s="9" t="n">
        <v>31.05</v>
      </c>
      <c r="P10" s="9" t="n">
        <v>0</v>
      </c>
      <c r="Q10" s="9" t="n">
        <v>0</v>
      </c>
      <c r="R10" s="9" t="n">
        <v>13760.58</v>
      </c>
      <c r="S10" s="9" t="n">
        <v>1950</v>
      </c>
      <c r="T10" s="9" t="n">
        <v>0</v>
      </c>
      <c r="U10" s="9" t="n">
        <v>271.5</v>
      </c>
      <c r="V10" s="9" t="n">
        <v>31.05</v>
      </c>
      <c r="W10" s="9" t="n">
        <v>150</v>
      </c>
    </row>
    <row r="11" customFormat="false" ht="15" hidden="false" customHeight="false" outlineLevel="0" collapsed="false">
      <c r="A11" s="8" t="s">
        <v>57</v>
      </c>
      <c r="B11" s="8" t="s">
        <v>58</v>
      </c>
      <c r="C11" s="8" t="s">
        <v>56</v>
      </c>
      <c r="D11" s="9" t="n">
        <v>13800</v>
      </c>
      <c r="E11" s="9" t="n">
        <v>0</v>
      </c>
      <c r="F11" s="9" t="n">
        <v>0</v>
      </c>
      <c r="G11" s="9" t="n">
        <v>248.8</v>
      </c>
      <c r="H11" s="9" t="n">
        <v>0</v>
      </c>
      <c r="I11" s="9" t="n">
        <v>0</v>
      </c>
      <c r="J11" s="9" t="n">
        <v>600</v>
      </c>
      <c r="K11" s="9" t="n">
        <v>14648.8</v>
      </c>
      <c r="L11" s="9" t="n">
        <v>1584</v>
      </c>
      <c r="M11" s="9" t="n">
        <v>0</v>
      </c>
      <c r="N11" s="9" t="n">
        <v>73.25</v>
      </c>
      <c r="O11" s="9" t="n">
        <v>29.3</v>
      </c>
      <c r="P11" s="9" t="n">
        <v>0</v>
      </c>
      <c r="Q11" s="9" t="n">
        <v>900</v>
      </c>
      <c r="R11" s="9" t="n">
        <v>12062.25</v>
      </c>
      <c r="S11" s="9" t="n">
        <v>1872</v>
      </c>
      <c r="T11" s="9" t="n">
        <v>0</v>
      </c>
      <c r="U11" s="9" t="n">
        <v>256.35</v>
      </c>
      <c r="V11" s="9" t="n">
        <v>29.3</v>
      </c>
      <c r="W11" s="9" t="n">
        <v>144</v>
      </c>
    </row>
    <row r="12" customFormat="false" ht="15" hidden="false" customHeight="false" outlineLevel="0" collapsed="false">
      <c r="A12" s="8" t="s">
        <v>59</v>
      </c>
      <c r="B12" s="8" t="s">
        <v>60</v>
      </c>
      <c r="C12" s="8" t="s">
        <v>56</v>
      </c>
      <c r="D12" s="9" t="n">
        <v>17400</v>
      </c>
      <c r="E12" s="9" t="n">
        <v>0</v>
      </c>
      <c r="F12" s="9" t="n">
        <v>0</v>
      </c>
      <c r="G12" s="9" t="n">
        <v>188.22</v>
      </c>
      <c r="H12" s="9" t="n">
        <v>0</v>
      </c>
      <c r="I12" s="9" t="n">
        <v>0</v>
      </c>
      <c r="J12" s="9" t="n">
        <v>600</v>
      </c>
      <c r="K12" s="9" t="n">
        <v>18188.22</v>
      </c>
      <c r="L12" s="9" t="n">
        <v>1980</v>
      </c>
      <c r="M12" s="9" t="n">
        <v>0</v>
      </c>
      <c r="N12" s="9" t="n">
        <v>90.9</v>
      </c>
      <c r="O12" s="9" t="n">
        <v>36.4</v>
      </c>
      <c r="P12" s="9" t="n">
        <v>0</v>
      </c>
      <c r="Q12" s="9" t="n">
        <v>0</v>
      </c>
      <c r="R12" s="9" t="n">
        <v>16080.92</v>
      </c>
      <c r="S12" s="9" t="n">
        <v>2340</v>
      </c>
      <c r="T12" s="9" t="n">
        <v>0</v>
      </c>
      <c r="U12" s="9" t="n">
        <v>318.3</v>
      </c>
      <c r="V12" s="9" t="n">
        <v>36.4</v>
      </c>
      <c r="W12" s="9" t="n">
        <v>180</v>
      </c>
    </row>
    <row r="13" customFormat="false" ht="15" hidden="false" customHeight="false" outlineLevel="0" collapsed="false">
      <c r="A13" s="8" t="s">
        <v>61</v>
      </c>
      <c r="B13" s="8" t="s">
        <v>62</v>
      </c>
      <c r="C13" s="8" t="s">
        <v>56</v>
      </c>
      <c r="D13" s="9" t="n">
        <v>27480</v>
      </c>
      <c r="E13" s="9" t="n">
        <v>0</v>
      </c>
      <c r="F13" s="9" t="n">
        <v>0</v>
      </c>
      <c r="G13" s="9" t="n">
        <v>0</v>
      </c>
      <c r="H13" s="9" t="n">
        <v>0</v>
      </c>
      <c r="I13" s="9" t="n">
        <v>0</v>
      </c>
      <c r="J13" s="9" t="n">
        <v>600</v>
      </c>
      <c r="K13" s="9" t="n">
        <v>28080</v>
      </c>
      <c r="L13" s="9" t="n">
        <v>3090</v>
      </c>
      <c r="M13" s="9" t="n">
        <v>0</v>
      </c>
      <c r="N13" s="9" t="n">
        <v>140.4</v>
      </c>
      <c r="O13" s="9" t="n">
        <v>56.1</v>
      </c>
      <c r="P13" s="9" t="n">
        <v>544.8</v>
      </c>
      <c r="Q13" s="9" t="n">
        <v>0</v>
      </c>
      <c r="R13" s="9" t="n">
        <v>24248.7</v>
      </c>
      <c r="S13" s="9" t="n">
        <v>3654</v>
      </c>
      <c r="T13" s="9" t="n">
        <v>0</v>
      </c>
      <c r="U13" s="9" t="n">
        <v>491.4</v>
      </c>
      <c r="V13" s="9" t="n">
        <v>56.1</v>
      </c>
      <c r="W13" s="9" t="n">
        <v>280.8</v>
      </c>
    </row>
    <row r="14" customFormat="false" ht="15" hidden="false" customHeight="false" outlineLevel="0" collapsed="false">
      <c r="A14" s="8" t="s">
        <v>63</v>
      </c>
      <c r="B14" s="8" t="s">
        <v>64</v>
      </c>
      <c r="C14" s="8" t="s">
        <v>56</v>
      </c>
      <c r="D14" s="9" t="n">
        <v>15000</v>
      </c>
      <c r="E14" s="9" t="n">
        <v>96.15</v>
      </c>
      <c r="F14" s="9" t="n">
        <v>0</v>
      </c>
      <c r="G14" s="9" t="n">
        <v>414.66</v>
      </c>
      <c r="H14" s="9" t="n">
        <v>0</v>
      </c>
      <c r="I14" s="9" t="n">
        <v>0</v>
      </c>
      <c r="J14" s="9" t="n">
        <v>600</v>
      </c>
      <c r="K14" s="9" t="n">
        <v>15918.51</v>
      </c>
      <c r="L14" s="9" t="n">
        <v>1706</v>
      </c>
      <c r="M14" s="9" t="n">
        <v>0</v>
      </c>
      <c r="N14" s="9" t="n">
        <v>79.55</v>
      </c>
      <c r="O14" s="9" t="n">
        <v>31.85</v>
      </c>
      <c r="P14" s="9" t="n">
        <v>0</v>
      </c>
      <c r="Q14" s="9" t="n">
        <v>0</v>
      </c>
      <c r="R14" s="9" t="n">
        <v>14101.11</v>
      </c>
      <c r="S14" s="9" t="n">
        <v>2016</v>
      </c>
      <c r="T14" s="9" t="n">
        <v>0</v>
      </c>
      <c r="U14" s="9" t="n">
        <v>278.6</v>
      </c>
      <c r="V14" s="9" t="n">
        <v>31.85</v>
      </c>
      <c r="W14" s="9" t="n">
        <v>156</v>
      </c>
    </row>
    <row r="15" customFormat="false" ht="15" hidden="false" customHeight="false" outlineLevel="0" collapsed="false">
      <c r="A15" s="8" t="s">
        <v>65</v>
      </c>
      <c r="B15" s="8" t="s">
        <v>66</v>
      </c>
      <c r="C15" s="8" t="s">
        <v>56</v>
      </c>
      <c r="D15" s="9" t="n">
        <v>19800</v>
      </c>
      <c r="E15" s="9" t="n">
        <v>0</v>
      </c>
      <c r="F15" s="9" t="n">
        <v>0</v>
      </c>
      <c r="G15" s="9" t="n">
        <v>0</v>
      </c>
      <c r="H15" s="9" t="n">
        <v>0</v>
      </c>
      <c r="I15" s="9" t="n">
        <v>0</v>
      </c>
      <c r="J15" s="9" t="n">
        <v>600</v>
      </c>
      <c r="K15" s="9" t="n">
        <v>20400</v>
      </c>
      <c r="L15" s="9" t="n">
        <v>2244</v>
      </c>
      <c r="M15" s="9" t="n">
        <v>0</v>
      </c>
      <c r="N15" s="9" t="n">
        <v>102</v>
      </c>
      <c r="O15" s="9" t="n">
        <v>40.8</v>
      </c>
      <c r="P15" s="9" t="n">
        <v>0</v>
      </c>
      <c r="Q15" s="9" t="n">
        <v>0</v>
      </c>
      <c r="R15" s="9" t="n">
        <v>18013.2</v>
      </c>
      <c r="S15" s="9" t="n">
        <v>2652</v>
      </c>
      <c r="T15" s="9" t="n">
        <v>0</v>
      </c>
      <c r="U15" s="9" t="n">
        <v>357</v>
      </c>
      <c r="V15" s="9" t="n">
        <v>40.8</v>
      </c>
      <c r="W15" s="9" t="n">
        <v>204</v>
      </c>
    </row>
    <row r="16" customFormat="false" ht="15" hidden="false" customHeight="false" outlineLevel="0" collapsed="false">
      <c r="A16" s="8" t="s">
        <v>67</v>
      </c>
      <c r="B16" s="8" t="s">
        <v>68</v>
      </c>
      <c r="C16" s="8" t="s">
        <v>56</v>
      </c>
      <c r="D16" s="9" t="n">
        <v>11000</v>
      </c>
      <c r="E16" s="9" t="n">
        <v>0</v>
      </c>
      <c r="F16" s="9" t="n">
        <v>0</v>
      </c>
      <c r="G16" s="9" t="n">
        <v>0</v>
      </c>
      <c r="H16" s="9" t="n">
        <v>0</v>
      </c>
      <c r="I16" s="9" t="n">
        <v>0</v>
      </c>
      <c r="J16" s="9" t="n">
        <v>500</v>
      </c>
      <c r="K16" s="9" t="n">
        <v>11500</v>
      </c>
      <c r="L16" s="9" t="n">
        <v>1265</v>
      </c>
      <c r="M16" s="9" t="n">
        <v>0</v>
      </c>
      <c r="N16" s="9" t="n">
        <v>57.5</v>
      </c>
      <c r="O16" s="9" t="n">
        <v>23</v>
      </c>
      <c r="P16" s="9" t="n">
        <v>0</v>
      </c>
      <c r="Q16" s="9" t="n">
        <v>0</v>
      </c>
      <c r="R16" s="9" t="n">
        <v>10154.5</v>
      </c>
      <c r="S16" s="9" t="n">
        <v>1495</v>
      </c>
      <c r="T16" s="9" t="n">
        <v>0</v>
      </c>
      <c r="U16" s="9" t="n">
        <v>201.25</v>
      </c>
      <c r="V16" s="9" t="n">
        <v>23</v>
      </c>
      <c r="W16" s="9" t="n">
        <v>115</v>
      </c>
    </row>
    <row r="17" customFormat="false" ht="15" hidden="false" customHeight="false" outlineLevel="0" collapsed="false">
      <c r="A17" s="8" t="s">
        <v>69</v>
      </c>
      <c r="B17" s="8" t="s">
        <v>70</v>
      </c>
      <c r="C17" s="8" t="s">
        <v>56</v>
      </c>
      <c r="D17" s="9" t="n">
        <v>45000</v>
      </c>
      <c r="E17" s="9" t="n">
        <v>0</v>
      </c>
      <c r="F17" s="9" t="n">
        <v>0</v>
      </c>
      <c r="G17" s="9" t="n">
        <v>0</v>
      </c>
      <c r="H17" s="9" t="n">
        <v>0</v>
      </c>
      <c r="I17" s="9" t="n">
        <v>7500</v>
      </c>
      <c r="J17" s="9" t="n">
        <v>1200</v>
      </c>
      <c r="K17" s="9" t="n">
        <v>53700</v>
      </c>
      <c r="L17" s="9" t="n">
        <v>5841</v>
      </c>
      <c r="M17" s="9" t="n">
        <v>0</v>
      </c>
      <c r="N17" s="9" t="n">
        <v>180</v>
      </c>
      <c r="O17" s="9" t="n">
        <v>72</v>
      </c>
      <c r="P17" s="9" t="n">
        <v>4053.9</v>
      </c>
      <c r="Q17" s="9" t="n">
        <v>0</v>
      </c>
      <c r="R17" s="9" t="n">
        <v>43553.1</v>
      </c>
      <c r="S17" s="9" t="n">
        <v>6372</v>
      </c>
      <c r="T17" s="9" t="n">
        <v>0</v>
      </c>
      <c r="U17" s="9" t="n">
        <v>630</v>
      </c>
      <c r="V17" s="9" t="n">
        <v>72</v>
      </c>
      <c r="W17" s="9" t="n">
        <v>456</v>
      </c>
    </row>
    <row r="18" customFormat="false" ht="15" hidden="false" customHeight="false" outlineLevel="0" collapsed="false">
      <c r="A18" s="8" t="s">
        <v>71</v>
      </c>
      <c r="B18" s="8" t="s">
        <v>72</v>
      </c>
      <c r="C18" s="8" t="s">
        <v>56</v>
      </c>
      <c r="D18" s="9" t="n">
        <v>14700</v>
      </c>
      <c r="E18" s="9" t="n">
        <v>94.23</v>
      </c>
      <c r="F18" s="9" t="n">
        <v>0</v>
      </c>
      <c r="G18" s="9" t="n">
        <v>300.36</v>
      </c>
      <c r="H18" s="9" t="n">
        <v>0</v>
      </c>
      <c r="I18" s="9" t="n">
        <v>0</v>
      </c>
      <c r="J18" s="9" t="n">
        <v>600</v>
      </c>
      <c r="K18" s="9" t="n">
        <v>15506.13</v>
      </c>
      <c r="L18" s="9" t="n">
        <v>1676</v>
      </c>
      <c r="M18" s="9" t="n">
        <v>0</v>
      </c>
      <c r="N18" s="9" t="n">
        <v>77.55</v>
      </c>
      <c r="O18" s="9" t="n">
        <v>31</v>
      </c>
      <c r="P18" s="9" t="n">
        <v>0</v>
      </c>
      <c r="Q18" s="9" t="n">
        <v>0</v>
      </c>
      <c r="R18" s="9" t="n">
        <v>13721.58</v>
      </c>
      <c r="S18" s="9" t="n">
        <v>1980</v>
      </c>
      <c r="T18" s="9" t="n">
        <v>0</v>
      </c>
      <c r="U18" s="9" t="n">
        <v>271.4</v>
      </c>
      <c r="V18" s="9" t="n">
        <v>31</v>
      </c>
      <c r="W18" s="9" t="n">
        <v>153</v>
      </c>
    </row>
    <row r="19" customFormat="false" ht="15" hidden="false" customHeight="false" outlineLevel="0" collapsed="false">
      <c r="A19" s="8" t="s">
        <v>73</v>
      </c>
      <c r="B19" s="8" t="s">
        <v>74</v>
      </c>
      <c r="C19" s="8" t="s">
        <v>56</v>
      </c>
      <c r="D19" s="9" t="n">
        <v>16500</v>
      </c>
      <c r="E19" s="9" t="n">
        <v>0</v>
      </c>
      <c r="F19" s="9" t="n">
        <v>0</v>
      </c>
      <c r="G19" s="9" t="n">
        <v>634.62</v>
      </c>
      <c r="H19" s="9" t="n">
        <v>0</v>
      </c>
      <c r="I19" s="9" t="n">
        <v>0</v>
      </c>
      <c r="J19" s="9" t="n">
        <v>600</v>
      </c>
      <c r="K19" s="9" t="n">
        <v>17734.62</v>
      </c>
      <c r="L19" s="9" t="n">
        <v>1884</v>
      </c>
      <c r="M19" s="9" t="n">
        <v>0</v>
      </c>
      <c r="N19" s="9" t="n">
        <v>88.7</v>
      </c>
      <c r="O19" s="9" t="n">
        <v>35.45</v>
      </c>
      <c r="P19" s="9" t="n">
        <v>0</v>
      </c>
      <c r="Q19" s="9" t="n">
        <v>0</v>
      </c>
      <c r="R19" s="9" t="n">
        <v>15726.47</v>
      </c>
      <c r="S19" s="9" t="n">
        <v>2226</v>
      </c>
      <c r="T19" s="9" t="n">
        <v>0</v>
      </c>
      <c r="U19" s="9" t="n">
        <v>310.3</v>
      </c>
      <c r="V19" s="9" t="n">
        <v>35.45</v>
      </c>
      <c r="W19" s="9" t="n">
        <v>171</v>
      </c>
    </row>
    <row r="20" customFormat="false" ht="15" hidden="false" customHeight="false" outlineLevel="0" collapsed="false">
      <c r="A20" s="8" t="s">
        <v>75</v>
      </c>
      <c r="B20" s="8" t="s">
        <v>76</v>
      </c>
      <c r="C20" s="8" t="s">
        <v>56</v>
      </c>
      <c r="D20" s="9" t="n">
        <v>21600</v>
      </c>
      <c r="E20" s="9" t="n">
        <v>0</v>
      </c>
      <c r="F20" s="9" t="n">
        <v>0</v>
      </c>
      <c r="G20" s="9" t="n">
        <v>0</v>
      </c>
      <c r="H20" s="9" t="n">
        <v>0</v>
      </c>
      <c r="I20" s="9" t="n">
        <v>0</v>
      </c>
      <c r="J20" s="9" t="n">
        <v>600</v>
      </c>
      <c r="K20" s="9" t="n">
        <v>22200</v>
      </c>
      <c r="L20" s="9" t="n">
        <v>2442</v>
      </c>
      <c r="M20" s="9" t="n">
        <v>0</v>
      </c>
      <c r="N20" s="9" t="n">
        <v>111</v>
      </c>
      <c r="O20" s="9" t="n">
        <v>44.4</v>
      </c>
      <c r="P20" s="9" t="n">
        <v>45.9</v>
      </c>
      <c r="Q20" s="9" t="n">
        <v>0</v>
      </c>
      <c r="R20" s="9" t="n">
        <v>19556.7</v>
      </c>
      <c r="S20" s="9" t="n">
        <v>2886</v>
      </c>
      <c r="T20" s="9" t="n">
        <v>0</v>
      </c>
      <c r="U20" s="9" t="n">
        <v>388.5</v>
      </c>
      <c r="V20" s="9" t="n">
        <v>44.4</v>
      </c>
      <c r="W20" s="9" t="n">
        <v>222</v>
      </c>
    </row>
    <row r="21" customFormat="false" ht="15" hidden="false" customHeight="false" outlineLevel="0" collapsed="false">
      <c r="A21" s="8" t="s">
        <v>77</v>
      </c>
      <c r="B21" s="8" t="s">
        <v>78</v>
      </c>
      <c r="C21" s="8" t="s">
        <v>56</v>
      </c>
      <c r="D21" s="9" t="n">
        <v>31200</v>
      </c>
      <c r="E21" s="9" t="n">
        <v>0</v>
      </c>
      <c r="F21" s="9" t="n">
        <v>0</v>
      </c>
      <c r="G21" s="9" t="n">
        <v>0</v>
      </c>
      <c r="H21" s="9" t="n">
        <v>0</v>
      </c>
      <c r="I21" s="9" t="n">
        <v>5200</v>
      </c>
      <c r="J21" s="9" t="n">
        <v>1200</v>
      </c>
      <c r="K21" s="9" t="n">
        <v>37600</v>
      </c>
      <c r="L21" s="9" t="n">
        <v>4070</v>
      </c>
      <c r="M21" s="9" t="n">
        <v>0</v>
      </c>
      <c r="N21" s="9" t="n">
        <v>159</v>
      </c>
      <c r="O21" s="9" t="n">
        <v>63.6</v>
      </c>
      <c r="P21" s="9" t="n">
        <v>1355</v>
      </c>
      <c r="Q21" s="9" t="n">
        <v>0</v>
      </c>
      <c r="R21" s="9" t="n">
        <v>31952.4</v>
      </c>
      <c r="S21" s="9" t="n">
        <v>4440</v>
      </c>
      <c r="T21" s="9" t="n">
        <v>0</v>
      </c>
      <c r="U21" s="9" t="n">
        <v>556.5</v>
      </c>
      <c r="V21" s="9" t="n">
        <v>63.6</v>
      </c>
      <c r="W21" s="9" t="n">
        <v>318</v>
      </c>
    </row>
    <row r="22" customFormat="false" ht="15" hidden="false" customHeight="false" outlineLevel="0" collapsed="false">
      <c r="A22" s="8" t="s">
        <v>79</v>
      </c>
      <c r="B22" s="8" t="s">
        <v>80</v>
      </c>
      <c r="C22" s="8" t="s">
        <v>81</v>
      </c>
      <c r="D22" s="9" t="n">
        <v>24000</v>
      </c>
      <c r="E22" s="9" t="n">
        <v>0</v>
      </c>
      <c r="F22" s="9" t="n">
        <v>0</v>
      </c>
      <c r="G22" s="9" t="n">
        <v>0</v>
      </c>
      <c r="H22" s="9" t="n">
        <v>0</v>
      </c>
      <c r="I22" s="9" t="n">
        <v>0</v>
      </c>
      <c r="J22" s="9" t="n">
        <v>5200</v>
      </c>
      <c r="K22" s="9" t="n">
        <v>29200</v>
      </c>
      <c r="L22" s="9" t="n">
        <v>3148</v>
      </c>
      <c r="M22" s="9" t="n">
        <v>0</v>
      </c>
      <c r="N22" s="9" t="n">
        <v>143</v>
      </c>
      <c r="O22" s="9" t="n">
        <v>57.2</v>
      </c>
      <c r="P22" s="9" t="n">
        <v>576</v>
      </c>
      <c r="Q22" s="9" t="n">
        <v>0</v>
      </c>
      <c r="R22" s="9" t="n">
        <v>25275.8</v>
      </c>
      <c r="S22" s="9" t="n">
        <v>3720</v>
      </c>
      <c r="T22" s="9" t="n">
        <v>0</v>
      </c>
      <c r="U22" s="9" t="n">
        <v>500.6</v>
      </c>
      <c r="V22" s="9" t="n">
        <v>57.2</v>
      </c>
      <c r="W22" s="9" t="n">
        <v>249</v>
      </c>
    </row>
    <row r="23" customFormat="false" ht="15" hidden="false" customHeight="false" outlineLevel="0" collapsed="false">
      <c r="A23" s="8" t="s">
        <v>82</v>
      </c>
      <c r="B23" s="8" t="s">
        <v>83</v>
      </c>
      <c r="C23" s="8" t="s">
        <v>81</v>
      </c>
      <c r="D23" s="9" t="n">
        <v>19200</v>
      </c>
      <c r="E23" s="9" t="n">
        <v>369.23</v>
      </c>
      <c r="F23" s="9" t="n">
        <v>0</v>
      </c>
      <c r="G23" s="9" t="n">
        <v>0</v>
      </c>
      <c r="H23" s="9" t="n">
        <v>0</v>
      </c>
      <c r="I23" s="9" t="n">
        <v>0</v>
      </c>
      <c r="J23" s="9" t="n">
        <v>2950</v>
      </c>
      <c r="K23" s="9" t="n">
        <v>21780.77</v>
      </c>
      <c r="L23" s="9" t="n">
        <v>2397</v>
      </c>
      <c r="M23" s="9" t="n">
        <v>0</v>
      </c>
      <c r="N23" s="9" t="n">
        <v>108.9</v>
      </c>
      <c r="O23" s="9" t="n">
        <v>43.55</v>
      </c>
      <c r="P23" s="9" t="n">
        <v>35.25</v>
      </c>
      <c r="Q23" s="9" t="n">
        <v>0</v>
      </c>
      <c r="R23" s="9" t="n">
        <v>19196.07</v>
      </c>
      <c r="S23" s="9" t="n">
        <v>2833</v>
      </c>
      <c r="T23" s="9" t="n">
        <v>0</v>
      </c>
      <c r="U23" s="9" t="n">
        <v>381.2</v>
      </c>
      <c r="V23" s="9" t="n">
        <v>43.55</v>
      </c>
      <c r="W23" s="9" t="n">
        <v>201</v>
      </c>
    </row>
    <row r="24" customFormat="false" ht="15" hidden="false" customHeight="false" outlineLevel="0" collapsed="false">
      <c r="A24" s="8" t="s">
        <v>84</v>
      </c>
      <c r="B24" s="8" t="s">
        <v>85</v>
      </c>
      <c r="C24" s="8" t="s">
        <v>81</v>
      </c>
      <c r="D24" s="9" t="n">
        <v>22800</v>
      </c>
      <c r="E24" s="9" t="n">
        <v>0</v>
      </c>
      <c r="F24" s="9" t="n">
        <v>0</v>
      </c>
      <c r="G24" s="9" t="n">
        <v>0</v>
      </c>
      <c r="H24" s="9" t="n">
        <v>0</v>
      </c>
      <c r="I24" s="9" t="n">
        <v>0</v>
      </c>
      <c r="J24" s="9" t="n">
        <v>4100</v>
      </c>
      <c r="K24" s="9" t="n">
        <v>26900</v>
      </c>
      <c r="L24" s="9" t="n">
        <v>2961</v>
      </c>
      <c r="M24" s="9" t="n">
        <v>0</v>
      </c>
      <c r="N24" s="9" t="n">
        <v>134.5</v>
      </c>
      <c r="O24" s="9" t="n">
        <v>53.8</v>
      </c>
      <c r="P24" s="9" t="n">
        <v>474</v>
      </c>
      <c r="Q24" s="9" t="n">
        <v>1800</v>
      </c>
      <c r="R24" s="9" t="n">
        <v>21476.7</v>
      </c>
      <c r="S24" s="9" t="n">
        <v>3499</v>
      </c>
      <c r="T24" s="9" t="n">
        <v>0</v>
      </c>
      <c r="U24" s="9" t="n">
        <v>470.85</v>
      </c>
      <c r="V24" s="9" t="n">
        <v>53.8</v>
      </c>
      <c r="W24" s="9" t="n">
        <v>237</v>
      </c>
    </row>
    <row r="25" customFormat="false" ht="15" hidden="false" customHeight="false" outlineLevel="0" collapsed="false">
      <c r="A25" s="8" t="s">
        <v>86</v>
      </c>
      <c r="B25" s="8" t="s">
        <v>87</v>
      </c>
      <c r="C25" s="8" t="s">
        <v>81</v>
      </c>
      <c r="D25" s="9" t="n">
        <v>57000</v>
      </c>
      <c r="E25" s="9" t="n">
        <v>0</v>
      </c>
      <c r="F25" s="9" t="n">
        <v>0</v>
      </c>
      <c r="G25" s="9" t="n">
        <v>0</v>
      </c>
      <c r="H25" s="9" t="n">
        <v>0</v>
      </c>
      <c r="I25" s="9" t="n">
        <v>9500</v>
      </c>
      <c r="J25" s="9" t="n">
        <v>10700</v>
      </c>
      <c r="K25" s="9" t="n">
        <v>77200</v>
      </c>
      <c r="L25" s="9" t="n">
        <v>8429</v>
      </c>
      <c r="M25" s="9" t="n">
        <v>0</v>
      </c>
      <c r="N25" s="9" t="n">
        <v>180</v>
      </c>
      <c r="O25" s="9" t="n">
        <v>72</v>
      </c>
      <c r="P25" s="9" t="n">
        <v>9724.9</v>
      </c>
      <c r="Q25" s="9" t="n">
        <v>0</v>
      </c>
      <c r="R25" s="9" t="n">
        <v>58794.1</v>
      </c>
      <c r="S25" s="9" t="n">
        <v>9192</v>
      </c>
      <c r="T25" s="9" t="n">
        <v>0</v>
      </c>
      <c r="U25" s="9" t="n">
        <v>630</v>
      </c>
      <c r="V25" s="9" t="n">
        <v>72</v>
      </c>
      <c r="W25" s="9" t="n">
        <v>579</v>
      </c>
    </row>
    <row r="26" customFormat="false" ht="15" hidden="false" customHeight="false" outlineLevel="0" collapsed="false">
      <c r="A26" s="8" t="s">
        <v>88</v>
      </c>
      <c r="B26" s="8" t="s">
        <v>89</v>
      </c>
      <c r="C26" s="8" t="s">
        <v>81</v>
      </c>
      <c r="D26" s="9" t="n">
        <v>18000</v>
      </c>
      <c r="E26" s="9" t="n">
        <v>0</v>
      </c>
      <c r="F26" s="9" t="n">
        <v>0</v>
      </c>
      <c r="G26" s="9" t="n">
        <v>0</v>
      </c>
      <c r="H26" s="9" t="n">
        <v>0</v>
      </c>
      <c r="I26" s="9" t="n">
        <v>0</v>
      </c>
      <c r="J26" s="9" t="n">
        <v>2550</v>
      </c>
      <c r="K26" s="9" t="n">
        <v>20550</v>
      </c>
      <c r="L26" s="9" t="n">
        <v>2262</v>
      </c>
      <c r="M26" s="9" t="n">
        <v>0</v>
      </c>
      <c r="N26" s="9" t="n">
        <v>102.75</v>
      </c>
      <c r="O26" s="9" t="n">
        <v>41.1</v>
      </c>
      <c r="P26" s="9" t="n">
        <v>1.95</v>
      </c>
      <c r="Q26" s="9" t="n">
        <v>0</v>
      </c>
      <c r="R26" s="9" t="n">
        <v>18142.2</v>
      </c>
      <c r="S26" s="9" t="n">
        <v>2673</v>
      </c>
      <c r="T26" s="9" t="n">
        <v>0</v>
      </c>
      <c r="U26" s="9" t="n">
        <v>359.7</v>
      </c>
      <c r="V26" s="9" t="n">
        <v>41.1</v>
      </c>
      <c r="W26" s="9" t="n">
        <v>189</v>
      </c>
    </row>
    <row r="27" customFormat="false" ht="15" hidden="false" customHeight="false" outlineLevel="0" collapsed="false">
      <c r="A27" s="8" t="s">
        <v>90</v>
      </c>
      <c r="B27" s="8" t="s">
        <v>91</v>
      </c>
      <c r="C27" s="8" t="s">
        <v>81</v>
      </c>
      <c r="D27" s="9" t="n">
        <v>37200</v>
      </c>
      <c r="E27" s="9" t="n">
        <v>0</v>
      </c>
      <c r="F27" s="9" t="n">
        <v>0</v>
      </c>
      <c r="G27" s="9" t="n">
        <v>0</v>
      </c>
      <c r="H27" s="9" t="n">
        <v>0</v>
      </c>
      <c r="I27" s="9" t="n">
        <v>6200</v>
      </c>
      <c r="J27" s="9" t="n">
        <v>7300</v>
      </c>
      <c r="K27" s="9" t="n">
        <v>50700</v>
      </c>
      <c r="L27" s="9" t="n">
        <v>5513</v>
      </c>
      <c r="M27" s="9" t="n">
        <v>0</v>
      </c>
      <c r="N27" s="9" t="n">
        <v>180</v>
      </c>
      <c r="O27" s="9" t="n">
        <v>72</v>
      </c>
      <c r="P27" s="9" t="n">
        <v>3483.9</v>
      </c>
      <c r="Q27" s="9" t="n">
        <v>0</v>
      </c>
      <c r="R27" s="9" t="n">
        <v>41451.1</v>
      </c>
      <c r="S27" s="9" t="n">
        <v>6012</v>
      </c>
      <c r="T27" s="9" t="n">
        <v>0</v>
      </c>
      <c r="U27" s="9" t="n">
        <v>630</v>
      </c>
      <c r="V27" s="9" t="n">
        <v>72</v>
      </c>
      <c r="W27" s="9" t="n">
        <v>381</v>
      </c>
    </row>
    <row r="28" customFormat="false" ht="15" hidden="false" customHeight="false" outlineLevel="0" collapsed="false">
      <c r="A28" s="8" t="s">
        <v>92</v>
      </c>
      <c r="B28" s="8" t="s">
        <v>93</v>
      </c>
      <c r="C28" s="8" t="s">
        <v>81</v>
      </c>
      <c r="D28" s="9" t="n">
        <v>17400</v>
      </c>
      <c r="E28" s="9" t="n">
        <v>0</v>
      </c>
      <c r="F28" s="9" t="n">
        <v>0</v>
      </c>
      <c r="G28" s="9" t="n">
        <v>0</v>
      </c>
      <c r="H28" s="9" t="n">
        <v>0</v>
      </c>
      <c r="I28" s="9" t="n">
        <v>0</v>
      </c>
      <c r="J28" s="9" t="n">
        <v>2400</v>
      </c>
      <c r="K28" s="9" t="n">
        <v>19800</v>
      </c>
      <c r="L28" s="9" t="n">
        <v>2180</v>
      </c>
      <c r="M28" s="9" t="n">
        <v>0</v>
      </c>
      <c r="N28" s="9" t="n">
        <v>99</v>
      </c>
      <c r="O28" s="9" t="n">
        <v>39.6</v>
      </c>
      <c r="P28" s="9" t="n">
        <v>0</v>
      </c>
      <c r="Q28" s="9" t="n">
        <v>0</v>
      </c>
      <c r="R28" s="9" t="n">
        <v>17481.4</v>
      </c>
      <c r="S28" s="9" t="n">
        <v>2576</v>
      </c>
      <c r="T28" s="9" t="n">
        <v>0</v>
      </c>
      <c r="U28" s="9" t="n">
        <v>346.6</v>
      </c>
      <c r="V28" s="9" t="n">
        <v>39.6</v>
      </c>
      <c r="W28" s="9" t="n">
        <v>183</v>
      </c>
    </row>
    <row r="29" customFormat="false" ht="15" hidden="false" customHeight="false" outlineLevel="0" collapsed="false">
      <c r="A29" s="8" t="s">
        <v>94</v>
      </c>
      <c r="B29" s="8" t="s">
        <v>95</v>
      </c>
      <c r="C29" s="8" t="s">
        <v>81</v>
      </c>
      <c r="D29" s="9" t="n">
        <v>13500</v>
      </c>
      <c r="E29" s="9" t="n">
        <v>0</v>
      </c>
      <c r="F29" s="9" t="n">
        <v>0</v>
      </c>
      <c r="G29" s="9" t="n">
        <v>0</v>
      </c>
      <c r="H29" s="9" t="n">
        <v>0</v>
      </c>
      <c r="I29" s="9" t="n">
        <v>0</v>
      </c>
      <c r="J29" s="9" t="n">
        <v>1700</v>
      </c>
      <c r="K29" s="9" t="n">
        <v>15200</v>
      </c>
      <c r="L29" s="9" t="n">
        <v>1673</v>
      </c>
      <c r="M29" s="9" t="n">
        <v>0</v>
      </c>
      <c r="N29" s="9" t="n">
        <v>76</v>
      </c>
      <c r="O29" s="9" t="n">
        <v>30.4</v>
      </c>
      <c r="P29" s="9" t="n">
        <v>342</v>
      </c>
      <c r="Q29" s="9" t="n">
        <v>0</v>
      </c>
      <c r="R29" s="9" t="n">
        <v>13078.6</v>
      </c>
      <c r="S29" s="9" t="n">
        <v>1874</v>
      </c>
      <c r="T29" s="9" t="n">
        <v>0</v>
      </c>
      <c r="U29" s="9" t="n">
        <v>266.05</v>
      </c>
      <c r="V29" s="9" t="n">
        <v>30.4</v>
      </c>
      <c r="W29" s="9" t="n">
        <v>139.5</v>
      </c>
    </row>
    <row r="30" customFormat="false" ht="15" hidden="false" customHeight="false" outlineLevel="0" collapsed="false">
      <c r="A30" s="8" t="s">
        <v>96</v>
      </c>
      <c r="B30" s="8" t="s">
        <v>97</v>
      </c>
      <c r="C30" s="8" t="s">
        <v>81</v>
      </c>
      <c r="D30" s="9" t="n">
        <v>6800</v>
      </c>
      <c r="E30" s="9" t="n">
        <v>0</v>
      </c>
      <c r="F30" s="9" t="n">
        <v>0</v>
      </c>
      <c r="G30" s="9" t="n">
        <v>0</v>
      </c>
      <c r="H30" s="9" t="n">
        <v>0</v>
      </c>
      <c r="I30" s="9" t="n">
        <v>0</v>
      </c>
      <c r="J30" s="9" t="n">
        <v>950</v>
      </c>
      <c r="K30" s="9" t="n">
        <v>7750</v>
      </c>
      <c r="L30" s="9" t="n">
        <v>853</v>
      </c>
      <c r="M30" s="9" t="n">
        <v>0</v>
      </c>
      <c r="N30" s="9" t="n">
        <v>38.75</v>
      </c>
      <c r="O30" s="9" t="n">
        <v>15.5</v>
      </c>
      <c r="P30" s="9" t="n">
        <v>25.8</v>
      </c>
      <c r="Q30" s="9" t="n">
        <v>0</v>
      </c>
      <c r="R30" s="9" t="n">
        <v>6816.95</v>
      </c>
      <c r="S30" s="9" t="n">
        <v>1008</v>
      </c>
      <c r="T30" s="9" t="n">
        <v>0</v>
      </c>
      <c r="U30" s="9" t="n">
        <v>135.65</v>
      </c>
      <c r="V30" s="9" t="n">
        <v>15.5</v>
      </c>
      <c r="W30" s="9" t="n">
        <v>71</v>
      </c>
    </row>
    <row r="31" customFormat="false" ht="15" hidden="false" customHeight="false" outlineLevel="0" collapsed="false">
      <c r="A31" s="8" t="s">
        <v>98</v>
      </c>
      <c r="B31" s="8" t="s">
        <v>99</v>
      </c>
      <c r="C31" s="8" t="s">
        <v>81</v>
      </c>
      <c r="D31" s="9" t="n">
        <v>48000</v>
      </c>
      <c r="E31" s="9" t="n">
        <v>0</v>
      </c>
      <c r="F31" s="9" t="n">
        <v>0</v>
      </c>
      <c r="G31" s="9" t="n">
        <v>0</v>
      </c>
      <c r="H31" s="9" t="n">
        <v>0</v>
      </c>
      <c r="I31" s="9" t="n">
        <v>8000</v>
      </c>
      <c r="J31" s="9" t="n">
        <v>9100</v>
      </c>
      <c r="K31" s="9" t="n">
        <v>65100</v>
      </c>
      <c r="L31" s="9" t="n">
        <v>7097</v>
      </c>
      <c r="M31" s="9" t="n">
        <v>0</v>
      </c>
      <c r="N31" s="9" t="n">
        <v>180</v>
      </c>
      <c r="O31" s="9" t="n">
        <v>72</v>
      </c>
      <c r="P31" s="9" t="n">
        <v>6714.9</v>
      </c>
      <c r="Q31" s="9" t="n">
        <v>0</v>
      </c>
      <c r="R31" s="9" t="n">
        <v>51036.1</v>
      </c>
      <c r="S31" s="9" t="n">
        <v>7740</v>
      </c>
      <c r="T31" s="9" t="n">
        <v>0</v>
      </c>
      <c r="U31" s="9" t="n">
        <v>630</v>
      </c>
      <c r="V31" s="9" t="n">
        <v>72</v>
      </c>
      <c r="W31" s="9" t="n">
        <v>489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39" min="1" style="0" width="14"/>
  </cols>
  <sheetData>
    <row r="1" customFormat="false" ht="46.25" hidden="false" customHeight="false" outlineLevel="0" collapsed="false">
      <c r="A1" s="7" t="s">
        <v>100</v>
      </c>
      <c r="B1" s="7" t="s">
        <v>101</v>
      </c>
      <c r="C1" s="7" t="s">
        <v>102</v>
      </c>
      <c r="D1" s="7" t="s">
        <v>103</v>
      </c>
      <c r="E1" s="7" t="s">
        <v>104</v>
      </c>
      <c r="F1" s="7" t="s">
        <v>105</v>
      </c>
      <c r="G1" s="7" t="s">
        <v>106</v>
      </c>
      <c r="H1" s="7" t="s">
        <v>107</v>
      </c>
      <c r="I1" s="7" t="s">
        <v>108</v>
      </c>
      <c r="J1" s="7" t="s">
        <v>109</v>
      </c>
      <c r="K1" s="7" t="s">
        <v>110</v>
      </c>
      <c r="L1" s="7" t="s">
        <v>111</v>
      </c>
      <c r="M1" s="7" t="s">
        <v>112</v>
      </c>
      <c r="N1" s="7" t="s">
        <v>113</v>
      </c>
      <c r="O1" s="7" t="s">
        <v>114</v>
      </c>
      <c r="P1" s="7" t="s">
        <v>115</v>
      </c>
      <c r="Q1" s="7" t="s">
        <v>116</v>
      </c>
      <c r="R1" s="7" t="s">
        <v>117</v>
      </c>
      <c r="S1" s="7" t="s">
        <v>118</v>
      </c>
      <c r="T1" s="7" t="s">
        <v>119</v>
      </c>
      <c r="U1" s="7" t="s">
        <v>120</v>
      </c>
      <c r="V1" s="7" t="s">
        <v>121</v>
      </c>
      <c r="W1" s="7" t="s">
        <v>122</v>
      </c>
      <c r="X1" s="7" t="s">
        <v>123</v>
      </c>
      <c r="Y1" s="7" t="s">
        <v>124</v>
      </c>
      <c r="Z1" s="7" t="s">
        <v>125</v>
      </c>
      <c r="AA1" s="7" t="s">
        <v>126</v>
      </c>
      <c r="AB1" s="7" t="s">
        <v>127</v>
      </c>
      <c r="AC1" s="7" t="s">
        <v>128</v>
      </c>
      <c r="AD1" s="7" t="s">
        <v>129</v>
      </c>
      <c r="AE1" s="7" t="s">
        <v>130</v>
      </c>
      <c r="AF1" s="7" t="s">
        <v>131</v>
      </c>
      <c r="AG1" s="7" t="s">
        <v>132</v>
      </c>
      <c r="AH1" s="7" t="s">
        <v>133</v>
      </c>
      <c r="AI1" s="7" t="s">
        <v>134</v>
      </c>
      <c r="AJ1" s="7" t="s">
        <v>135</v>
      </c>
      <c r="AK1" s="7" t="s">
        <v>136</v>
      </c>
      <c r="AL1" s="7" t="s">
        <v>137</v>
      </c>
      <c r="AM1" s="7" t="s">
        <v>138</v>
      </c>
    </row>
    <row r="2" customFormat="false" ht="15" hidden="false" customHeight="false" outlineLevel="0" collapsed="false">
      <c r="A2" s="8" t="s">
        <v>37</v>
      </c>
      <c r="B2" s="8" t="s">
        <v>139</v>
      </c>
      <c r="C2" s="8" t="s">
        <v>140</v>
      </c>
      <c r="D2" s="8" t="s">
        <v>141</v>
      </c>
      <c r="E2" s="8" t="s">
        <v>142</v>
      </c>
      <c r="F2" s="9" t="n">
        <v>40800</v>
      </c>
      <c r="G2" s="8"/>
      <c r="H2" s="9" t="n">
        <v>8300</v>
      </c>
      <c r="I2" s="9" t="n">
        <v>6800</v>
      </c>
      <c r="J2" s="8"/>
      <c r="K2" s="9" t="n">
        <v>900</v>
      </c>
      <c r="L2" s="9" t="n">
        <v>600</v>
      </c>
      <c r="M2" s="8"/>
      <c r="N2" s="8"/>
      <c r="O2" s="8"/>
      <c r="P2" s="9" t="n">
        <v>40800</v>
      </c>
      <c r="Q2" s="9" t="n">
        <v>1500</v>
      </c>
      <c r="R2" s="9" t="n">
        <v>6800</v>
      </c>
      <c r="S2" s="8"/>
      <c r="T2" s="9" t="n">
        <v>48500</v>
      </c>
      <c r="U2" s="9" t="n">
        <v>600</v>
      </c>
      <c r="V2" s="9" t="n">
        <v>49100</v>
      </c>
      <c r="W2" s="9" t="n">
        <v>4590</v>
      </c>
      <c r="X2" s="9" t="n">
        <v>180</v>
      </c>
      <c r="Y2" s="9" t="n">
        <v>72</v>
      </c>
      <c r="Z2" s="9" t="n">
        <v>3179.9</v>
      </c>
      <c r="AA2" s="9" t="n">
        <v>8021.9</v>
      </c>
      <c r="AB2" s="8"/>
      <c r="AC2" s="8"/>
      <c r="AD2" s="9" t="n">
        <v>41078.1</v>
      </c>
      <c r="AE2" s="9" t="n">
        <v>5004</v>
      </c>
      <c r="AF2" s="9" t="n">
        <v>630</v>
      </c>
      <c r="AG2" s="9" t="n">
        <v>72</v>
      </c>
      <c r="AH2" s="9" t="n">
        <v>417</v>
      </c>
      <c r="AI2" s="9" t="n">
        <v>6123</v>
      </c>
      <c r="AJ2" s="8" t="s">
        <v>39</v>
      </c>
      <c r="AK2" s="8" t="s">
        <v>143</v>
      </c>
      <c r="AL2" s="8"/>
      <c r="AM2" s="8" t="s">
        <v>144</v>
      </c>
    </row>
    <row r="3" customFormat="false" ht="15" hidden="false" customHeight="false" outlineLevel="0" collapsed="false">
      <c r="A3" s="8" t="s">
        <v>40</v>
      </c>
      <c r="B3" s="8" t="s">
        <v>145</v>
      </c>
      <c r="C3" s="8" t="s">
        <v>146</v>
      </c>
      <c r="D3" s="8" t="s">
        <v>147</v>
      </c>
      <c r="E3" s="8" t="s">
        <v>142</v>
      </c>
      <c r="F3" s="9" t="n">
        <v>25200</v>
      </c>
      <c r="G3" s="8"/>
      <c r="H3" s="9" t="n">
        <v>900</v>
      </c>
      <c r="I3" s="8"/>
      <c r="J3" s="8"/>
      <c r="K3" s="9" t="n">
        <v>900</v>
      </c>
      <c r="L3" s="8"/>
      <c r="M3" s="8"/>
      <c r="N3" s="8"/>
      <c r="O3" s="8"/>
      <c r="P3" s="9" t="n">
        <v>25200</v>
      </c>
      <c r="Q3" s="9" t="n">
        <v>900</v>
      </c>
      <c r="R3" s="8"/>
      <c r="S3" s="8"/>
      <c r="T3" s="9" t="n">
        <v>26100</v>
      </c>
      <c r="U3" s="8"/>
      <c r="V3" s="9" t="n">
        <v>26100</v>
      </c>
      <c r="W3" s="9" t="n">
        <v>2874</v>
      </c>
      <c r="X3" s="9" t="n">
        <v>130.5</v>
      </c>
      <c r="Y3" s="9" t="n">
        <v>52.2</v>
      </c>
      <c r="Z3" s="9" t="n">
        <v>426</v>
      </c>
      <c r="AA3" s="9" t="n">
        <v>3482.7</v>
      </c>
      <c r="AB3" s="8"/>
      <c r="AC3" s="8"/>
      <c r="AD3" s="9" t="n">
        <v>22617.3</v>
      </c>
      <c r="AE3" s="9" t="n">
        <v>3396</v>
      </c>
      <c r="AF3" s="9" t="n">
        <v>456.9</v>
      </c>
      <c r="AG3" s="9" t="n">
        <v>52.2</v>
      </c>
      <c r="AH3" s="9" t="n">
        <v>261</v>
      </c>
      <c r="AI3" s="9" t="n">
        <v>4166.1</v>
      </c>
      <c r="AJ3" s="8" t="s">
        <v>39</v>
      </c>
      <c r="AK3" s="8" t="s">
        <v>143</v>
      </c>
      <c r="AL3" s="8"/>
      <c r="AM3" s="8" t="s">
        <v>144</v>
      </c>
    </row>
    <row r="4" customFormat="false" ht="15" hidden="false" customHeight="false" outlineLevel="0" collapsed="false">
      <c r="A4" s="8" t="s">
        <v>42</v>
      </c>
      <c r="B4" s="8" t="s">
        <v>148</v>
      </c>
      <c r="C4" s="8" t="s">
        <v>149</v>
      </c>
      <c r="D4" s="8" t="s">
        <v>150</v>
      </c>
      <c r="E4" s="8" t="s">
        <v>142</v>
      </c>
      <c r="F4" s="9" t="n">
        <v>23400</v>
      </c>
      <c r="G4" s="8"/>
      <c r="H4" s="9" t="n">
        <v>900</v>
      </c>
      <c r="I4" s="8"/>
      <c r="J4" s="8"/>
      <c r="K4" s="9" t="n">
        <v>900</v>
      </c>
      <c r="L4" s="8"/>
      <c r="M4" s="8"/>
      <c r="N4" s="8"/>
      <c r="O4" s="8"/>
      <c r="P4" s="9" t="n">
        <v>23400</v>
      </c>
      <c r="Q4" s="9" t="n">
        <v>900</v>
      </c>
      <c r="R4" s="8"/>
      <c r="S4" s="8"/>
      <c r="T4" s="9" t="n">
        <v>24300</v>
      </c>
      <c r="U4" s="8"/>
      <c r="V4" s="9" t="n">
        <v>24300</v>
      </c>
      <c r="W4" s="9" t="n">
        <v>2676</v>
      </c>
      <c r="X4" s="9" t="n">
        <v>121.5</v>
      </c>
      <c r="Y4" s="9" t="n">
        <v>48.6</v>
      </c>
      <c r="Z4" s="9" t="n">
        <v>318</v>
      </c>
      <c r="AA4" s="9" t="n">
        <v>3164.1</v>
      </c>
      <c r="AB4" s="9" t="n">
        <v>1200</v>
      </c>
      <c r="AC4" s="9" t="n">
        <v>1200</v>
      </c>
      <c r="AD4" s="9" t="n">
        <v>19935.9</v>
      </c>
      <c r="AE4" s="9" t="n">
        <v>3162</v>
      </c>
      <c r="AF4" s="9" t="n">
        <v>425.4</v>
      </c>
      <c r="AG4" s="9" t="n">
        <v>48.6</v>
      </c>
      <c r="AH4" s="9" t="n">
        <v>243</v>
      </c>
      <c r="AI4" s="9" t="n">
        <v>3879</v>
      </c>
      <c r="AJ4" s="8" t="s">
        <v>39</v>
      </c>
      <c r="AK4" s="8" t="s">
        <v>151</v>
      </c>
      <c r="AL4" s="8"/>
      <c r="AM4" s="8" t="s">
        <v>144</v>
      </c>
    </row>
    <row r="5" customFormat="false" ht="15" hidden="false" customHeight="false" outlineLevel="0" collapsed="false">
      <c r="A5" s="8" t="s">
        <v>44</v>
      </c>
      <c r="B5" s="8" t="s">
        <v>152</v>
      </c>
      <c r="C5" s="8" t="s">
        <v>153</v>
      </c>
      <c r="D5" s="8" t="s">
        <v>154</v>
      </c>
      <c r="E5" s="8" t="s">
        <v>142</v>
      </c>
      <c r="F5" s="9" t="n">
        <v>18600</v>
      </c>
      <c r="G5" s="8"/>
      <c r="H5" s="9" t="n">
        <v>900</v>
      </c>
      <c r="I5" s="8"/>
      <c r="J5" s="8"/>
      <c r="K5" s="9" t="n">
        <v>900</v>
      </c>
      <c r="L5" s="8"/>
      <c r="M5" s="8"/>
      <c r="N5" s="8"/>
      <c r="O5" s="8"/>
      <c r="P5" s="9" t="n">
        <v>18600</v>
      </c>
      <c r="Q5" s="9" t="n">
        <v>900</v>
      </c>
      <c r="R5" s="8"/>
      <c r="S5" s="8"/>
      <c r="T5" s="9" t="n">
        <v>19500</v>
      </c>
      <c r="U5" s="8"/>
      <c r="V5" s="9" t="n">
        <v>19500</v>
      </c>
      <c r="W5" s="9" t="n">
        <v>2148</v>
      </c>
      <c r="X5" s="9" t="n">
        <v>97.5</v>
      </c>
      <c r="Y5" s="9" t="n">
        <v>39</v>
      </c>
      <c r="Z5" s="8"/>
      <c r="AA5" s="9" t="n">
        <v>2284.5</v>
      </c>
      <c r="AB5" s="8"/>
      <c r="AC5" s="8"/>
      <c r="AD5" s="9" t="n">
        <v>17215.5</v>
      </c>
      <c r="AE5" s="9" t="n">
        <v>2538</v>
      </c>
      <c r="AF5" s="9" t="n">
        <v>341.4</v>
      </c>
      <c r="AG5" s="9" t="n">
        <v>39</v>
      </c>
      <c r="AH5" s="9" t="n">
        <v>195</v>
      </c>
      <c r="AI5" s="9" t="n">
        <v>3113.4</v>
      </c>
      <c r="AJ5" s="8" t="s">
        <v>39</v>
      </c>
      <c r="AK5" s="8" t="s">
        <v>143</v>
      </c>
      <c r="AL5" s="8"/>
      <c r="AM5" s="8" t="s">
        <v>144</v>
      </c>
    </row>
    <row r="6" customFormat="false" ht="15" hidden="false" customHeight="false" outlineLevel="0" collapsed="false">
      <c r="A6" s="8" t="s">
        <v>46</v>
      </c>
      <c r="B6" s="8" t="s">
        <v>155</v>
      </c>
      <c r="C6" s="8" t="s">
        <v>156</v>
      </c>
      <c r="D6" s="8" t="s">
        <v>157</v>
      </c>
      <c r="E6" s="8" t="s">
        <v>142</v>
      </c>
      <c r="F6" s="9" t="n">
        <v>33600</v>
      </c>
      <c r="G6" s="8"/>
      <c r="H6" s="9" t="n">
        <v>7100</v>
      </c>
      <c r="I6" s="9" t="n">
        <v>5600</v>
      </c>
      <c r="J6" s="8"/>
      <c r="K6" s="9" t="n">
        <v>900</v>
      </c>
      <c r="L6" s="9" t="n">
        <v>600</v>
      </c>
      <c r="M6" s="8"/>
      <c r="N6" s="8"/>
      <c r="O6" s="8"/>
      <c r="P6" s="9" t="n">
        <v>33600</v>
      </c>
      <c r="Q6" s="9" t="n">
        <v>1500</v>
      </c>
      <c r="R6" s="9" t="n">
        <v>5600</v>
      </c>
      <c r="S6" s="8"/>
      <c r="T6" s="9" t="n">
        <v>40100</v>
      </c>
      <c r="U6" s="9" t="n">
        <v>600</v>
      </c>
      <c r="V6" s="9" t="n">
        <v>40700</v>
      </c>
      <c r="W6" s="9" t="n">
        <v>3798</v>
      </c>
      <c r="X6" s="9" t="n">
        <v>172.5</v>
      </c>
      <c r="Y6" s="9" t="n">
        <v>69</v>
      </c>
      <c r="Z6" s="9" t="n">
        <v>1696</v>
      </c>
      <c r="AA6" s="9" t="n">
        <v>5735.5</v>
      </c>
      <c r="AB6" s="8"/>
      <c r="AC6" s="8"/>
      <c r="AD6" s="9" t="n">
        <v>34964.5</v>
      </c>
      <c r="AE6" s="9" t="n">
        <v>4140</v>
      </c>
      <c r="AF6" s="9" t="n">
        <v>603.9</v>
      </c>
      <c r="AG6" s="9" t="n">
        <v>69</v>
      </c>
      <c r="AH6" s="9" t="n">
        <v>345</v>
      </c>
      <c r="AI6" s="9" t="n">
        <v>5157.9</v>
      </c>
      <c r="AJ6" s="8" t="s">
        <v>39</v>
      </c>
      <c r="AK6" s="8" t="s">
        <v>143</v>
      </c>
      <c r="AL6" s="8"/>
      <c r="AM6" s="8" t="s">
        <v>144</v>
      </c>
    </row>
    <row r="7" customFormat="false" ht="15" hidden="false" customHeight="false" outlineLevel="0" collapsed="false">
      <c r="A7" s="8" t="s">
        <v>48</v>
      </c>
      <c r="B7" s="8" t="s">
        <v>158</v>
      </c>
      <c r="C7" s="8" t="s">
        <v>159</v>
      </c>
      <c r="D7" s="8" t="s">
        <v>160</v>
      </c>
      <c r="E7" s="8" t="s">
        <v>142</v>
      </c>
      <c r="F7" s="9" t="n">
        <v>16800</v>
      </c>
      <c r="G7" s="9" t="n">
        <v>215.38</v>
      </c>
      <c r="H7" s="9" t="n">
        <v>900</v>
      </c>
      <c r="I7" s="8"/>
      <c r="J7" s="8"/>
      <c r="K7" s="9" t="n">
        <v>900</v>
      </c>
      <c r="L7" s="8"/>
      <c r="M7" s="8"/>
      <c r="N7" s="9" t="n">
        <v>215.38</v>
      </c>
      <c r="O7" s="8"/>
      <c r="P7" s="9" t="n">
        <v>16800</v>
      </c>
      <c r="Q7" s="9" t="n">
        <v>900</v>
      </c>
      <c r="R7" s="8"/>
      <c r="S7" s="8"/>
      <c r="T7" s="9" t="n">
        <v>17484.62</v>
      </c>
      <c r="U7" s="8"/>
      <c r="V7" s="9" t="n">
        <v>17484.62</v>
      </c>
      <c r="W7" s="9" t="n">
        <v>1926</v>
      </c>
      <c r="X7" s="9" t="n">
        <v>87.4</v>
      </c>
      <c r="Y7" s="9" t="n">
        <v>34.95</v>
      </c>
      <c r="Z7" s="8"/>
      <c r="AA7" s="9" t="n">
        <v>2048.35</v>
      </c>
      <c r="AB7" s="8"/>
      <c r="AC7" s="8"/>
      <c r="AD7" s="9" t="n">
        <v>15436.27</v>
      </c>
      <c r="AE7" s="9" t="n">
        <v>2276</v>
      </c>
      <c r="AF7" s="9" t="n">
        <v>306.1</v>
      </c>
      <c r="AG7" s="9" t="n">
        <v>34.95</v>
      </c>
      <c r="AH7" s="9" t="n">
        <v>177</v>
      </c>
      <c r="AI7" s="9" t="n">
        <v>2794.05</v>
      </c>
      <c r="AJ7" s="8" t="s">
        <v>39</v>
      </c>
      <c r="AK7" s="8" t="s">
        <v>151</v>
      </c>
      <c r="AL7" s="8"/>
      <c r="AM7" s="8" t="s">
        <v>144</v>
      </c>
    </row>
    <row r="8" customFormat="false" ht="15" hidden="false" customHeight="false" outlineLevel="0" collapsed="false">
      <c r="A8" s="8" t="s">
        <v>50</v>
      </c>
      <c r="B8" s="8" t="s">
        <v>161</v>
      </c>
      <c r="C8" s="8" t="s">
        <v>162</v>
      </c>
      <c r="D8" s="8" t="s">
        <v>163</v>
      </c>
      <c r="E8" s="8" t="s">
        <v>142</v>
      </c>
      <c r="F8" s="9" t="n">
        <v>21000</v>
      </c>
      <c r="G8" s="8"/>
      <c r="H8" s="9" t="n">
        <v>900</v>
      </c>
      <c r="I8" s="8"/>
      <c r="J8" s="8"/>
      <c r="K8" s="9" t="n">
        <v>900</v>
      </c>
      <c r="L8" s="8"/>
      <c r="M8" s="8"/>
      <c r="N8" s="8"/>
      <c r="O8" s="8"/>
      <c r="P8" s="9" t="n">
        <v>21000</v>
      </c>
      <c r="Q8" s="9" t="n">
        <v>900</v>
      </c>
      <c r="R8" s="8"/>
      <c r="S8" s="8"/>
      <c r="T8" s="9" t="n">
        <v>21900</v>
      </c>
      <c r="U8" s="8"/>
      <c r="V8" s="9" t="n">
        <v>21900</v>
      </c>
      <c r="W8" s="9" t="n">
        <v>2412</v>
      </c>
      <c r="X8" s="9" t="n">
        <v>109.5</v>
      </c>
      <c r="Y8" s="9" t="n">
        <v>43.8</v>
      </c>
      <c r="Z8" s="9" t="n">
        <v>36.9</v>
      </c>
      <c r="AA8" s="9" t="n">
        <v>2602.2</v>
      </c>
      <c r="AB8" s="8"/>
      <c r="AC8" s="8"/>
      <c r="AD8" s="9" t="n">
        <v>19297.8</v>
      </c>
      <c r="AE8" s="9" t="n">
        <v>2850</v>
      </c>
      <c r="AF8" s="9" t="n">
        <v>383.4</v>
      </c>
      <c r="AG8" s="9" t="n">
        <v>43.8</v>
      </c>
      <c r="AH8" s="9" t="n">
        <v>219</v>
      </c>
      <c r="AI8" s="9" t="n">
        <v>3496.2</v>
      </c>
      <c r="AJ8" s="8" t="s">
        <v>39</v>
      </c>
      <c r="AK8" s="8" t="s">
        <v>143</v>
      </c>
      <c r="AL8" s="8"/>
      <c r="AM8" s="8" t="s">
        <v>144</v>
      </c>
    </row>
    <row r="9" customFormat="false" ht="15" hidden="false" customHeight="false" outlineLevel="0" collapsed="false">
      <c r="A9" s="8" t="s">
        <v>52</v>
      </c>
      <c r="B9" s="8" t="s">
        <v>164</v>
      </c>
      <c r="C9" s="8" t="s">
        <v>165</v>
      </c>
      <c r="D9" s="8" t="s">
        <v>166</v>
      </c>
      <c r="E9" s="8" t="s">
        <v>142</v>
      </c>
      <c r="F9" s="9" t="n">
        <v>15600</v>
      </c>
      <c r="G9" s="8"/>
      <c r="H9" s="9" t="n">
        <v>900</v>
      </c>
      <c r="I9" s="8"/>
      <c r="J9" s="8"/>
      <c r="K9" s="9" t="n">
        <v>900</v>
      </c>
      <c r="L9" s="8"/>
      <c r="M9" s="8"/>
      <c r="N9" s="8"/>
      <c r="O9" s="8"/>
      <c r="P9" s="9" t="n">
        <v>15600</v>
      </c>
      <c r="Q9" s="9" t="n">
        <v>900</v>
      </c>
      <c r="R9" s="8"/>
      <c r="S9" s="8"/>
      <c r="T9" s="9" t="n">
        <v>16500</v>
      </c>
      <c r="U9" s="8"/>
      <c r="V9" s="9" t="n">
        <v>16500</v>
      </c>
      <c r="W9" s="9" t="n">
        <v>1818</v>
      </c>
      <c r="X9" s="9" t="n">
        <v>82.5</v>
      </c>
      <c r="Y9" s="9" t="n">
        <v>33</v>
      </c>
      <c r="Z9" s="8"/>
      <c r="AA9" s="9" t="n">
        <v>1933.5</v>
      </c>
      <c r="AB9" s="8"/>
      <c r="AC9" s="8"/>
      <c r="AD9" s="9" t="n">
        <v>14566.5</v>
      </c>
      <c r="AE9" s="9" t="n">
        <v>2148</v>
      </c>
      <c r="AF9" s="9" t="n">
        <v>288.9</v>
      </c>
      <c r="AG9" s="9" t="n">
        <v>33</v>
      </c>
      <c r="AH9" s="9" t="n">
        <v>165</v>
      </c>
      <c r="AI9" s="9" t="n">
        <v>2634.9</v>
      </c>
      <c r="AJ9" s="8" t="s">
        <v>39</v>
      </c>
      <c r="AK9" s="8" t="s">
        <v>143</v>
      </c>
      <c r="AL9" s="8"/>
      <c r="AM9" s="8" t="s">
        <v>144</v>
      </c>
    </row>
    <row r="10" customFormat="false" ht="15" hidden="false" customHeight="false" outlineLevel="0" collapsed="false">
      <c r="A10" s="8" t="s">
        <v>54</v>
      </c>
      <c r="B10" s="8" t="s">
        <v>167</v>
      </c>
      <c r="C10" s="8" t="s">
        <v>168</v>
      </c>
      <c r="D10" s="8" t="s">
        <v>169</v>
      </c>
      <c r="E10" s="8" t="s">
        <v>142</v>
      </c>
      <c r="F10" s="9" t="n">
        <v>14400</v>
      </c>
      <c r="G10" s="8"/>
      <c r="H10" s="9" t="n">
        <v>1119.23</v>
      </c>
      <c r="I10" s="8"/>
      <c r="J10" s="8"/>
      <c r="K10" s="9" t="n">
        <v>600</v>
      </c>
      <c r="L10" s="8"/>
      <c r="M10" s="9" t="n">
        <v>519.23</v>
      </c>
      <c r="N10" s="8"/>
      <c r="O10" s="9" t="n">
        <v>30</v>
      </c>
      <c r="P10" s="9" t="n">
        <v>14400</v>
      </c>
      <c r="Q10" s="9" t="n">
        <v>600</v>
      </c>
      <c r="R10" s="8"/>
      <c r="S10" s="9" t="n">
        <v>519.23</v>
      </c>
      <c r="T10" s="9" t="n">
        <v>15519.23</v>
      </c>
      <c r="U10" s="8"/>
      <c r="V10" s="9" t="n">
        <v>15519.23</v>
      </c>
      <c r="W10" s="9" t="n">
        <v>1650</v>
      </c>
      <c r="X10" s="9" t="n">
        <v>77.6</v>
      </c>
      <c r="Y10" s="9" t="n">
        <v>31.05</v>
      </c>
      <c r="Z10" s="8"/>
      <c r="AA10" s="9" t="n">
        <v>1758.65</v>
      </c>
      <c r="AB10" s="8"/>
      <c r="AC10" s="8"/>
      <c r="AD10" s="9" t="n">
        <v>13760.58</v>
      </c>
      <c r="AE10" s="9" t="n">
        <v>1950</v>
      </c>
      <c r="AF10" s="9" t="n">
        <v>271.5</v>
      </c>
      <c r="AG10" s="9" t="n">
        <v>31.05</v>
      </c>
      <c r="AH10" s="9" t="n">
        <v>150</v>
      </c>
      <c r="AI10" s="9" t="n">
        <v>2402.55</v>
      </c>
      <c r="AJ10" s="8" t="s">
        <v>56</v>
      </c>
      <c r="AK10" s="8" t="s">
        <v>151</v>
      </c>
      <c r="AL10" s="8"/>
      <c r="AM10" s="8" t="s">
        <v>144</v>
      </c>
    </row>
    <row r="11" customFormat="false" ht="15" hidden="false" customHeight="false" outlineLevel="0" collapsed="false">
      <c r="A11" s="8" t="s">
        <v>57</v>
      </c>
      <c r="B11" s="8" t="s">
        <v>170</v>
      </c>
      <c r="C11" s="8" t="s">
        <v>171</v>
      </c>
      <c r="D11" s="8" t="s">
        <v>172</v>
      </c>
      <c r="E11" s="8" t="s">
        <v>142</v>
      </c>
      <c r="F11" s="9" t="n">
        <v>13800</v>
      </c>
      <c r="G11" s="8"/>
      <c r="H11" s="9" t="n">
        <v>848.8</v>
      </c>
      <c r="I11" s="8"/>
      <c r="J11" s="8"/>
      <c r="K11" s="9" t="n">
        <v>600</v>
      </c>
      <c r="L11" s="8"/>
      <c r="M11" s="9" t="n">
        <v>248.8</v>
      </c>
      <c r="N11" s="8"/>
      <c r="O11" s="9" t="n">
        <v>15</v>
      </c>
      <c r="P11" s="9" t="n">
        <v>13800</v>
      </c>
      <c r="Q11" s="9" t="n">
        <v>600</v>
      </c>
      <c r="R11" s="8"/>
      <c r="S11" s="9" t="n">
        <v>248.8</v>
      </c>
      <c r="T11" s="9" t="n">
        <v>14648.8</v>
      </c>
      <c r="U11" s="8"/>
      <c r="V11" s="9" t="n">
        <v>14648.8</v>
      </c>
      <c r="W11" s="9" t="n">
        <v>1584</v>
      </c>
      <c r="X11" s="9" t="n">
        <v>73.25</v>
      </c>
      <c r="Y11" s="9" t="n">
        <v>29.3</v>
      </c>
      <c r="Z11" s="8"/>
      <c r="AA11" s="9" t="n">
        <v>1686.55</v>
      </c>
      <c r="AB11" s="9" t="n">
        <v>900</v>
      </c>
      <c r="AC11" s="9" t="n">
        <v>900</v>
      </c>
      <c r="AD11" s="9" t="n">
        <v>12062.25</v>
      </c>
      <c r="AE11" s="9" t="n">
        <v>1872</v>
      </c>
      <c r="AF11" s="9" t="n">
        <v>256.35</v>
      </c>
      <c r="AG11" s="9" t="n">
        <v>29.3</v>
      </c>
      <c r="AH11" s="9" t="n">
        <v>144</v>
      </c>
      <c r="AI11" s="9" t="n">
        <v>2301.65</v>
      </c>
      <c r="AJ11" s="8" t="s">
        <v>56</v>
      </c>
      <c r="AK11" s="8" t="s">
        <v>143</v>
      </c>
      <c r="AL11" s="8"/>
      <c r="AM11" s="8" t="s">
        <v>144</v>
      </c>
    </row>
    <row r="12" customFormat="false" ht="15" hidden="false" customHeight="false" outlineLevel="0" collapsed="false">
      <c r="A12" s="8" t="s">
        <v>59</v>
      </c>
      <c r="B12" s="8" t="s">
        <v>173</v>
      </c>
      <c r="C12" s="8" t="s">
        <v>174</v>
      </c>
      <c r="D12" s="8" t="s">
        <v>175</v>
      </c>
      <c r="E12" s="8" t="s">
        <v>142</v>
      </c>
      <c r="F12" s="9" t="n">
        <v>17400</v>
      </c>
      <c r="G12" s="8"/>
      <c r="H12" s="9" t="n">
        <v>788.22</v>
      </c>
      <c r="I12" s="8"/>
      <c r="J12" s="8"/>
      <c r="K12" s="9" t="n">
        <v>600</v>
      </c>
      <c r="L12" s="8"/>
      <c r="M12" s="9" t="n">
        <v>188.22</v>
      </c>
      <c r="N12" s="8"/>
      <c r="O12" s="9" t="n">
        <v>9</v>
      </c>
      <c r="P12" s="9" t="n">
        <v>17400</v>
      </c>
      <c r="Q12" s="9" t="n">
        <v>600</v>
      </c>
      <c r="R12" s="8"/>
      <c r="S12" s="9" t="n">
        <v>188.22</v>
      </c>
      <c r="T12" s="9" t="n">
        <v>18188.22</v>
      </c>
      <c r="U12" s="8"/>
      <c r="V12" s="9" t="n">
        <v>18188.22</v>
      </c>
      <c r="W12" s="9" t="n">
        <v>1980</v>
      </c>
      <c r="X12" s="9" t="n">
        <v>90.9</v>
      </c>
      <c r="Y12" s="9" t="n">
        <v>36.4</v>
      </c>
      <c r="Z12" s="8"/>
      <c r="AA12" s="9" t="n">
        <v>2107.3</v>
      </c>
      <c r="AB12" s="8"/>
      <c r="AC12" s="8"/>
      <c r="AD12" s="9" t="n">
        <v>16080.92</v>
      </c>
      <c r="AE12" s="9" t="n">
        <v>2340</v>
      </c>
      <c r="AF12" s="9" t="n">
        <v>318.3</v>
      </c>
      <c r="AG12" s="9" t="n">
        <v>36.4</v>
      </c>
      <c r="AH12" s="9" t="n">
        <v>180</v>
      </c>
      <c r="AI12" s="9" t="n">
        <v>2874.7</v>
      </c>
      <c r="AJ12" s="8" t="s">
        <v>56</v>
      </c>
      <c r="AK12" s="8" t="s">
        <v>143</v>
      </c>
      <c r="AL12" s="8"/>
      <c r="AM12" s="8" t="s">
        <v>144</v>
      </c>
    </row>
    <row r="13" customFormat="false" ht="15" hidden="false" customHeight="false" outlineLevel="0" collapsed="false">
      <c r="A13" s="8" t="s">
        <v>61</v>
      </c>
      <c r="B13" s="8" t="s">
        <v>176</v>
      </c>
      <c r="C13" s="8" t="s">
        <v>177</v>
      </c>
      <c r="D13" s="8" t="s">
        <v>178</v>
      </c>
      <c r="E13" s="8" t="s">
        <v>142</v>
      </c>
      <c r="F13" s="9" t="n">
        <v>27750</v>
      </c>
      <c r="G13" s="8"/>
      <c r="H13" s="9" t="n">
        <v>600</v>
      </c>
      <c r="I13" s="8"/>
      <c r="J13" s="8"/>
      <c r="K13" s="9" t="n">
        <v>600</v>
      </c>
      <c r="L13" s="8"/>
      <c r="M13" s="8"/>
      <c r="N13" s="8"/>
      <c r="O13" s="8"/>
      <c r="P13" s="9" t="n">
        <v>27750</v>
      </c>
      <c r="Q13" s="9" t="n">
        <v>600</v>
      </c>
      <c r="R13" s="8"/>
      <c r="S13" s="8"/>
      <c r="T13" s="9" t="n">
        <v>28350</v>
      </c>
      <c r="U13" s="8"/>
      <c r="V13" s="9" t="n">
        <v>28350</v>
      </c>
      <c r="W13" s="9" t="n">
        <v>3090</v>
      </c>
      <c r="X13" s="9" t="n">
        <v>140.4</v>
      </c>
      <c r="Y13" s="9" t="n">
        <v>56.1</v>
      </c>
      <c r="Z13" s="9" t="n">
        <v>544.8</v>
      </c>
      <c r="AA13" s="9" t="n">
        <v>3831.3</v>
      </c>
      <c r="AB13" s="8"/>
      <c r="AC13" s="8"/>
      <c r="AD13" s="9" t="n">
        <v>24518.7</v>
      </c>
      <c r="AE13" s="9" t="n">
        <v>3654</v>
      </c>
      <c r="AF13" s="9" t="n">
        <v>491.4</v>
      </c>
      <c r="AG13" s="9" t="n">
        <v>56.1</v>
      </c>
      <c r="AH13" s="9" t="n">
        <v>280.8</v>
      </c>
      <c r="AI13" s="9" t="n">
        <v>4482.3</v>
      </c>
      <c r="AJ13" s="8" t="s">
        <v>56</v>
      </c>
      <c r="AK13" s="8" t="s">
        <v>151</v>
      </c>
      <c r="AL13" s="8"/>
      <c r="AM13" s="8" t="s">
        <v>144</v>
      </c>
    </row>
    <row r="14" customFormat="false" ht="15" hidden="false" customHeight="false" outlineLevel="0" collapsed="false">
      <c r="A14" s="8" t="s">
        <v>63</v>
      </c>
      <c r="B14" s="8" t="s">
        <v>179</v>
      </c>
      <c r="C14" s="8" t="s">
        <v>180</v>
      </c>
      <c r="D14" s="8" t="s">
        <v>181</v>
      </c>
      <c r="E14" s="8" t="s">
        <v>142</v>
      </c>
      <c r="F14" s="9" t="n">
        <v>15000</v>
      </c>
      <c r="G14" s="9" t="n">
        <v>96.15</v>
      </c>
      <c r="H14" s="9" t="n">
        <v>1014.66</v>
      </c>
      <c r="I14" s="8"/>
      <c r="J14" s="8"/>
      <c r="K14" s="9" t="n">
        <v>600</v>
      </c>
      <c r="L14" s="8"/>
      <c r="M14" s="9" t="n">
        <v>414.66</v>
      </c>
      <c r="N14" s="9" t="n">
        <v>96.15</v>
      </c>
      <c r="O14" s="9" t="n">
        <v>23</v>
      </c>
      <c r="P14" s="9" t="n">
        <v>15000</v>
      </c>
      <c r="Q14" s="9" t="n">
        <v>600</v>
      </c>
      <c r="R14" s="8"/>
      <c r="S14" s="9" t="n">
        <v>414.66</v>
      </c>
      <c r="T14" s="9" t="n">
        <v>15918.51</v>
      </c>
      <c r="U14" s="8"/>
      <c r="V14" s="9" t="n">
        <v>15918.51</v>
      </c>
      <c r="W14" s="9" t="n">
        <v>1706</v>
      </c>
      <c r="X14" s="9" t="n">
        <v>79.55</v>
      </c>
      <c r="Y14" s="9" t="n">
        <v>31.85</v>
      </c>
      <c r="Z14" s="8"/>
      <c r="AA14" s="9" t="n">
        <v>1817.4</v>
      </c>
      <c r="AB14" s="8"/>
      <c r="AC14" s="8"/>
      <c r="AD14" s="9" t="n">
        <v>14101.11</v>
      </c>
      <c r="AE14" s="9" t="n">
        <v>2016</v>
      </c>
      <c r="AF14" s="9" t="n">
        <v>278.6</v>
      </c>
      <c r="AG14" s="9" t="n">
        <v>31.85</v>
      </c>
      <c r="AH14" s="9" t="n">
        <v>156</v>
      </c>
      <c r="AI14" s="9" t="n">
        <v>2482.45</v>
      </c>
      <c r="AJ14" s="8" t="s">
        <v>56</v>
      </c>
      <c r="AK14" s="8" t="s">
        <v>143</v>
      </c>
      <c r="AL14" s="8"/>
      <c r="AM14" s="8" t="s">
        <v>144</v>
      </c>
    </row>
    <row r="15" customFormat="false" ht="15" hidden="false" customHeight="false" outlineLevel="0" collapsed="false">
      <c r="A15" s="8" t="s">
        <v>65</v>
      </c>
      <c r="B15" s="8" t="s">
        <v>182</v>
      </c>
      <c r="C15" s="8" t="s">
        <v>183</v>
      </c>
      <c r="D15" s="8" t="s">
        <v>184</v>
      </c>
      <c r="E15" s="8" t="s">
        <v>142</v>
      </c>
      <c r="F15" s="9" t="n">
        <v>19800</v>
      </c>
      <c r="G15" s="8"/>
      <c r="H15" s="9" t="n">
        <v>600</v>
      </c>
      <c r="I15" s="8"/>
      <c r="J15" s="8"/>
      <c r="K15" s="9" t="n">
        <v>600</v>
      </c>
      <c r="L15" s="8"/>
      <c r="M15" s="8"/>
      <c r="N15" s="8"/>
      <c r="O15" s="8"/>
      <c r="P15" s="9" t="n">
        <v>19800</v>
      </c>
      <c r="Q15" s="9" t="n">
        <v>600</v>
      </c>
      <c r="R15" s="8"/>
      <c r="S15" s="8"/>
      <c r="T15" s="9" t="n">
        <v>20400</v>
      </c>
      <c r="U15" s="8"/>
      <c r="V15" s="9" t="n">
        <v>20400</v>
      </c>
      <c r="W15" s="9" t="n">
        <v>2244</v>
      </c>
      <c r="X15" s="9" t="n">
        <v>102</v>
      </c>
      <c r="Y15" s="9" t="n">
        <v>40.8</v>
      </c>
      <c r="Z15" s="8"/>
      <c r="AA15" s="9" t="n">
        <v>2386.8</v>
      </c>
      <c r="AB15" s="8"/>
      <c r="AC15" s="8"/>
      <c r="AD15" s="9" t="n">
        <v>18013.2</v>
      </c>
      <c r="AE15" s="9" t="n">
        <v>2652</v>
      </c>
      <c r="AF15" s="9" t="n">
        <v>357</v>
      </c>
      <c r="AG15" s="9" t="n">
        <v>40.8</v>
      </c>
      <c r="AH15" s="9" t="n">
        <v>204</v>
      </c>
      <c r="AI15" s="9" t="n">
        <v>3253.8</v>
      </c>
      <c r="AJ15" s="8" t="s">
        <v>56</v>
      </c>
      <c r="AK15" s="8" t="s">
        <v>143</v>
      </c>
      <c r="AL15" s="8"/>
      <c r="AM15" s="8" t="s">
        <v>144</v>
      </c>
    </row>
    <row r="16" customFormat="false" ht="15" hidden="false" customHeight="false" outlineLevel="0" collapsed="false">
      <c r="A16" s="8" t="s">
        <v>67</v>
      </c>
      <c r="B16" s="8" t="s">
        <v>185</v>
      </c>
      <c r="C16" s="8" t="s">
        <v>186</v>
      </c>
      <c r="D16" s="8" t="s">
        <v>187</v>
      </c>
      <c r="E16" s="8" t="s">
        <v>142</v>
      </c>
      <c r="F16" s="9" t="n">
        <v>11000</v>
      </c>
      <c r="G16" s="8"/>
      <c r="H16" s="9" t="n">
        <v>500</v>
      </c>
      <c r="I16" s="8"/>
      <c r="J16" s="8"/>
      <c r="K16" s="9" t="n">
        <v>500</v>
      </c>
      <c r="L16" s="8"/>
      <c r="M16" s="8"/>
      <c r="N16" s="8"/>
      <c r="O16" s="8"/>
      <c r="P16" s="9" t="n">
        <v>11000</v>
      </c>
      <c r="Q16" s="9" t="n">
        <v>500</v>
      </c>
      <c r="R16" s="8"/>
      <c r="S16" s="8"/>
      <c r="T16" s="9" t="n">
        <v>11500</v>
      </c>
      <c r="U16" s="8"/>
      <c r="V16" s="9" t="n">
        <v>11500</v>
      </c>
      <c r="W16" s="9" t="n">
        <v>1265</v>
      </c>
      <c r="X16" s="9" t="n">
        <v>57.5</v>
      </c>
      <c r="Y16" s="9" t="n">
        <v>23</v>
      </c>
      <c r="Z16" s="8"/>
      <c r="AA16" s="9" t="n">
        <v>1345.5</v>
      </c>
      <c r="AB16" s="8"/>
      <c r="AC16" s="8"/>
      <c r="AD16" s="9" t="n">
        <v>10154.5</v>
      </c>
      <c r="AE16" s="9" t="n">
        <v>1495</v>
      </c>
      <c r="AF16" s="9" t="n">
        <v>201.25</v>
      </c>
      <c r="AG16" s="9" t="n">
        <v>23</v>
      </c>
      <c r="AH16" s="9" t="n">
        <v>115</v>
      </c>
      <c r="AI16" s="9" t="n">
        <v>1834.25</v>
      </c>
      <c r="AJ16" s="8" t="s">
        <v>56</v>
      </c>
      <c r="AK16" s="8" t="s">
        <v>151</v>
      </c>
      <c r="AL16" s="8" t="s">
        <v>188</v>
      </c>
      <c r="AM16" s="8" t="s">
        <v>189</v>
      </c>
    </row>
    <row r="17" customFormat="false" ht="15" hidden="false" customHeight="false" outlineLevel="0" collapsed="false">
      <c r="A17" s="8" t="s">
        <v>69</v>
      </c>
      <c r="B17" s="8" t="s">
        <v>190</v>
      </c>
      <c r="C17" s="8" t="s">
        <v>191</v>
      </c>
      <c r="D17" s="8" t="s">
        <v>192</v>
      </c>
      <c r="E17" s="8" t="s">
        <v>142</v>
      </c>
      <c r="F17" s="9" t="n">
        <v>45000</v>
      </c>
      <c r="G17" s="8"/>
      <c r="H17" s="9" t="n">
        <v>8700</v>
      </c>
      <c r="I17" s="9" t="n">
        <v>7500</v>
      </c>
      <c r="J17" s="8"/>
      <c r="K17" s="9" t="n">
        <v>600</v>
      </c>
      <c r="L17" s="9" t="n">
        <v>600</v>
      </c>
      <c r="M17" s="8"/>
      <c r="N17" s="8"/>
      <c r="O17" s="8"/>
      <c r="P17" s="9" t="n">
        <v>45000</v>
      </c>
      <c r="Q17" s="9" t="n">
        <v>1200</v>
      </c>
      <c r="R17" s="9" t="n">
        <v>7500</v>
      </c>
      <c r="S17" s="8"/>
      <c r="T17" s="9" t="n">
        <v>53100</v>
      </c>
      <c r="U17" s="9" t="n">
        <v>600</v>
      </c>
      <c r="V17" s="9" t="n">
        <v>53700</v>
      </c>
      <c r="W17" s="9" t="n">
        <v>5016</v>
      </c>
      <c r="X17" s="9" t="n">
        <v>180</v>
      </c>
      <c r="Y17" s="9" t="n">
        <v>72</v>
      </c>
      <c r="Z17" s="9" t="n">
        <v>4053.9</v>
      </c>
      <c r="AA17" s="9" t="n">
        <v>9321.9</v>
      </c>
      <c r="AB17" s="8"/>
      <c r="AC17" s="8"/>
      <c r="AD17" s="9" t="n">
        <v>44378.1</v>
      </c>
      <c r="AE17" s="9" t="n">
        <v>5472</v>
      </c>
      <c r="AF17" s="9" t="n">
        <v>630</v>
      </c>
      <c r="AG17" s="9" t="n">
        <v>72</v>
      </c>
      <c r="AH17" s="9" t="n">
        <v>456</v>
      </c>
      <c r="AI17" s="9" t="n">
        <v>6630</v>
      </c>
      <c r="AJ17" s="8" t="s">
        <v>56</v>
      </c>
      <c r="AK17" s="8" t="s">
        <v>143</v>
      </c>
      <c r="AL17" s="8"/>
      <c r="AM17" s="8" t="s">
        <v>144</v>
      </c>
    </row>
    <row r="18" customFormat="false" ht="15" hidden="false" customHeight="false" outlineLevel="0" collapsed="false">
      <c r="A18" s="8" t="s">
        <v>71</v>
      </c>
      <c r="B18" s="8" t="s">
        <v>193</v>
      </c>
      <c r="C18" s="8" t="s">
        <v>194</v>
      </c>
      <c r="D18" s="8" t="s">
        <v>195</v>
      </c>
      <c r="E18" s="8" t="s">
        <v>142</v>
      </c>
      <c r="F18" s="9" t="n">
        <v>14700</v>
      </c>
      <c r="G18" s="9" t="n">
        <v>94.23</v>
      </c>
      <c r="H18" s="9" t="n">
        <v>900.36</v>
      </c>
      <c r="I18" s="8"/>
      <c r="J18" s="8"/>
      <c r="K18" s="9" t="n">
        <v>600</v>
      </c>
      <c r="L18" s="8"/>
      <c r="M18" s="9" t="n">
        <v>300.36</v>
      </c>
      <c r="N18" s="9" t="n">
        <v>94.23</v>
      </c>
      <c r="O18" s="9" t="n">
        <v>17</v>
      </c>
      <c r="P18" s="9" t="n">
        <v>14700</v>
      </c>
      <c r="Q18" s="9" t="n">
        <v>600</v>
      </c>
      <c r="R18" s="8"/>
      <c r="S18" s="9" t="n">
        <v>300.36</v>
      </c>
      <c r="T18" s="9" t="n">
        <v>15506.13</v>
      </c>
      <c r="U18" s="8"/>
      <c r="V18" s="9" t="n">
        <v>15506.13</v>
      </c>
      <c r="W18" s="9" t="n">
        <v>1676</v>
      </c>
      <c r="X18" s="9" t="n">
        <v>77.55</v>
      </c>
      <c r="Y18" s="9" t="n">
        <v>31</v>
      </c>
      <c r="Z18" s="8"/>
      <c r="AA18" s="9" t="n">
        <v>1784.55</v>
      </c>
      <c r="AB18" s="8"/>
      <c r="AC18" s="8"/>
      <c r="AD18" s="9" t="n">
        <v>13721.58</v>
      </c>
      <c r="AE18" s="9" t="n">
        <v>1980</v>
      </c>
      <c r="AF18" s="9" t="n">
        <v>271.4</v>
      </c>
      <c r="AG18" s="9" t="n">
        <v>31</v>
      </c>
      <c r="AH18" s="9" t="n">
        <v>153</v>
      </c>
      <c r="AI18" s="9" t="n">
        <v>2435.4</v>
      </c>
      <c r="AJ18" s="8" t="s">
        <v>56</v>
      </c>
      <c r="AK18" s="8" t="s">
        <v>143</v>
      </c>
      <c r="AL18" s="8"/>
      <c r="AM18" s="8" t="s">
        <v>144</v>
      </c>
    </row>
    <row r="19" customFormat="false" ht="15" hidden="false" customHeight="false" outlineLevel="0" collapsed="false">
      <c r="A19" s="8" t="s">
        <v>73</v>
      </c>
      <c r="B19" s="8" t="s">
        <v>196</v>
      </c>
      <c r="C19" s="8" t="s">
        <v>197</v>
      </c>
      <c r="D19" s="8" t="s">
        <v>198</v>
      </c>
      <c r="E19" s="8" t="s">
        <v>142</v>
      </c>
      <c r="F19" s="9" t="n">
        <v>16500</v>
      </c>
      <c r="G19" s="8"/>
      <c r="H19" s="9" t="n">
        <v>1234.62</v>
      </c>
      <c r="I19" s="8"/>
      <c r="J19" s="8"/>
      <c r="K19" s="9" t="n">
        <v>600</v>
      </c>
      <c r="L19" s="8"/>
      <c r="M19" s="9" t="n">
        <v>634.62</v>
      </c>
      <c r="N19" s="8"/>
      <c r="O19" s="9" t="n">
        <v>32</v>
      </c>
      <c r="P19" s="9" t="n">
        <v>16500</v>
      </c>
      <c r="Q19" s="9" t="n">
        <v>600</v>
      </c>
      <c r="R19" s="8"/>
      <c r="S19" s="9" t="n">
        <v>634.62</v>
      </c>
      <c r="T19" s="9" t="n">
        <v>17734.62</v>
      </c>
      <c r="U19" s="8"/>
      <c r="V19" s="9" t="n">
        <v>17734.62</v>
      </c>
      <c r="W19" s="9" t="n">
        <v>1884</v>
      </c>
      <c r="X19" s="9" t="n">
        <v>88.7</v>
      </c>
      <c r="Y19" s="9" t="n">
        <v>35.45</v>
      </c>
      <c r="Z19" s="8"/>
      <c r="AA19" s="9" t="n">
        <v>2008.15</v>
      </c>
      <c r="AB19" s="8"/>
      <c r="AC19" s="8"/>
      <c r="AD19" s="9" t="n">
        <v>15726.47</v>
      </c>
      <c r="AE19" s="9" t="n">
        <v>2226</v>
      </c>
      <c r="AF19" s="9" t="n">
        <v>310.3</v>
      </c>
      <c r="AG19" s="9" t="n">
        <v>35.45</v>
      </c>
      <c r="AH19" s="9" t="n">
        <v>171</v>
      </c>
      <c r="AI19" s="9" t="n">
        <v>2742.75</v>
      </c>
      <c r="AJ19" s="8" t="s">
        <v>56</v>
      </c>
      <c r="AK19" s="8" t="s">
        <v>151</v>
      </c>
      <c r="AL19" s="8"/>
      <c r="AM19" s="8" t="s">
        <v>144</v>
      </c>
    </row>
    <row r="20" customFormat="false" ht="15" hidden="false" customHeight="false" outlineLevel="0" collapsed="false">
      <c r="A20" s="8" t="s">
        <v>75</v>
      </c>
      <c r="B20" s="8" t="s">
        <v>199</v>
      </c>
      <c r="C20" s="8" t="s">
        <v>200</v>
      </c>
      <c r="D20" s="8" t="s">
        <v>201</v>
      </c>
      <c r="E20" s="8" t="s">
        <v>142</v>
      </c>
      <c r="F20" s="9" t="n">
        <v>21600</v>
      </c>
      <c r="G20" s="8"/>
      <c r="H20" s="9" t="n">
        <v>600</v>
      </c>
      <c r="I20" s="8"/>
      <c r="J20" s="8"/>
      <c r="K20" s="9" t="n">
        <v>600</v>
      </c>
      <c r="L20" s="8"/>
      <c r="M20" s="8"/>
      <c r="N20" s="8"/>
      <c r="O20" s="8"/>
      <c r="P20" s="9" t="n">
        <v>21600</v>
      </c>
      <c r="Q20" s="9" t="n">
        <v>600</v>
      </c>
      <c r="R20" s="8"/>
      <c r="S20" s="8"/>
      <c r="T20" s="9" t="n">
        <v>22200</v>
      </c>
      <c r="U20" s="8"/>
      <c r="V20" s="9" t="n">
        <v>22200</v>
      </c>
      <c r="W20" s="9" t="n">
        <v>2442</v>
      </c>
      <c r="X20" s="9" t="n">
        <v>111</v>
      </c>
      <c r="Y20" s="9" t="n">
        <v>44.4</v>
      </c>
      <c r="Z20" s="9" t="n">
        <v>45.9</v>
      </c>
      <c r="AA20" s="9" t="n">
        <v>2643.3</v>
      </c>
      <c r="AB20" s="8"/>
      <c r="AC20" s="8"/>
      <c r="AD20" s="9" t="n">
        <v>19556.7</v>
      </c>
      <c r="AE20" s="9" t="n">
        <v>2886</v>
      </c>
      <c r="AF20" s="9" t="n">
        <v>388.5</v>
      </c>
      <c r="AG20" s="9" t="n">
        <v>44.4</v>
      </c>
      <c r="AH20" s="9" t="n">
        <v>222</v>
      </c>
      <c r="AI20" s="9" t="n">
        <v>3540.9</v>
      </c>
      <c r="AJ20" s="8" t="s">
        <v>56</v>
      </c>
      <c r="AK20" s="8" t="s">
        <v>143</v>
      </c>
      <c r="AL20" s="8"/>
      <c r="AM20" s="8" t="s">
        <v>144</v>
      </c>
    </row>
    <row r="21" customFormat="false" ht="15" hidden="false" customHeight="false" outlineLevel="0" collapsed="false">
      <c r="A21" s="8" t="s">
        <v>77</v>
      </c>
      <c r="B21" s="8" t="s">
        <v>202</v>
      </c>
      <c r="C21" s="8" t="s">
        <v>203</v>
      </c>
      <c r="D21" s="8" t="s">
        <v>204</v>
      </c>
      <c r="E21" s="8" t="s">
        <v>142</v>
      </c>
      <c r="F21" s="9" t="n">
        <v>31200</v>
      </c>
      <c r="G21" s="8"/>
      <c r="H21" s="9" t="n">
        <v>6400</v>
      </c>
      <c r="I21" s="9" t="n">
        <v>5200</v>
      </c>
      <c r="J21" s="8"/>
      <c r="K21" s="9" t="n">
        <v>600</v>
      </c>
      <c r="L21" s="9" t="n">
        <v>600</v>
      </c>
      <c r="M21" s="8"/>
      <c r="N21" s="8"/>
      <c r="O21" s="8"/>
      <c r="P21" s="9" t="n">
        <v>31200</v>
      </c>
      <c r="Q21" s="9" t="n">
        <v>1200</v>
      </c>
      <c r="R21" s="9" t="n">
        <v>5200</v>
      </c>
      <c r="S21" s="8"/>
      <c r="T21" s="9" t="n">
        <v>37000</v>
      </c>
      <c r="U21" s="9" t="n">
        <v>600</v>
      </c>
      <c r="V21" s="9" t="n">
        <v>37600</v>
      </c>
      <c r="W21" s="9" t="n">
        <v>3498</v>
      </c>
      <c r="X21" s="9" t="n">
        <v>159</v>
      </c>
      <c r="Y21" s="9" t="n">
        <v>63.6</v>
      </c>
      <c r="Z21" s="9" t="n">
        <v>1355</v>
      </c>
      <c r="AA21" s="9" t="n">
        <v>5075.6</v>
      </c>
      <c r="AB21" s="8"/>
      <c r="AC21" s="8"/>
      <c r="AD21" s="9" t="n">
        <v>32524.4</v>
      </c>
      <c r="AE21" s="9" t="n">
        <v>3816</v>
      </c>
      <c r="AF21" s="9" t="n">
        <v>556.5</v>
      </c>
      <c r="AG21" s="9" t="n">
        <v>63.6</v>
      </c>
      <c r="AH21" s="9" t="n">
        <v>318</v>
      </c>
      <c r="AI21" s="9" t="n">
        <v>4754.1</v>
      </c>
      <c r="AJ21" s="8" t="s">
        <v>56</v>
      </c>
      <c r="AK21" s="8" t="s">
        <v>143</v>
      </c>
      <c r="AL21" s="8"/>
      <c r="AM21" s="8" t="s">
        <v>144</v>
      </c>
    </row>
    <row r="22" customFormat="false" ht="15" hidden="false" customHeight="false" outlineLevel="0" collapsed="false">
      <c r="A22" s="8" t="s">
        <v>79</v>
      </c>
      <c r="B22" s="8" t="s">
        <v>205</v>
      </c>
      <c r="C22" s="8" t="s">
        <v>206</v>
      </c>
      <c r="D22" s="8" t="s">
        <v>207</v>
      </c>
      <c r="E22" s="8" t="s">
        <v>142</v>
      </c>
      <c r="F22" s="9" t="n">
        <v>24000</v>
      </c>
      <c r="G22" s="8"/>
      <c r="H22" s="9" t="n">
        <v>5200</v>
      </c>
      <c r="I22" s="8"/>
      <c r="J22" s="9" t="n">
        <v>3700</v>
      </c>
      <c r="K22" s="9" t="n">
        <v>900</v>
      </c>
      <c r="L22" s="9" t="n">
        <v>600</v>
      </c>
      <c r="M22" s="8"/>
      <c r="N22" s="8"/>
      <c r="O22" s="8"/>
      <c r="P22" s="9" t="n">
        <v>24000</v>
      </c>
      <c r="Q22" s="9" t="n">
        <v>1500</v>
      </c>
      <c r="R22" s="9" t="n">
        <v>3700</v>
      </c>
      <c r="S22" s="8"/>
      <c r="T22" s="9" t="n">
        <v>28600</v>
      </c>
      <c r="U22" s="9" t="n">
        <v>600</v>
      </c>
      <c r="V22" s="9" t="n">
        <v>29200</v>
      </c>
      <c r="W22" s="9" t="n">
        <v>3148</v>
      </c>
      <c r="X22" s="9" t="n">
        <v>143</v>
      </c>
      <c r="Y22" s="9" t="n">
        <v>57.2</v>
      </c>
      <c r="Z22" s="9" t="n">
        <v>576</v>
      </c>
      <c r="AA22" s="9" t="n">
        <v>3924.2</v>
      </c>
      <c r="AB22" s="8"/>
      <c r="AC22" s="8"/>
      <c r="AD22" s="9" t="n">
        <v>25275.8</v>
      </c>
      <c r="AE22" s="9" t="n">
        <v>3720</v>
      </c>
      <c r="AF22" s="9" t="n">
        <v>500.6</v>
      </c>
      <c r="AG22" s="9" t="n">
        <v>57.2</v>
      </c>
      <c r="AH22" s="9" t="n">
        <v>249</v>
      </c>
      <c r="AI22" s="9" t="n">
        <v>4526.8</v>
      </c>
      <c r="AJ22" s="8" t="s">
        <v>81</v>
      </c>
      <c r="AK22" s="8" t="s">
        <v>151</v>
      </c>
      <c r="AL22" s="8"/>
      <c r="AM22" s="8" t="s">
        <v>144</v>
      </c>
    </row>
    <row r="23" customFormat="false" ht="15" hidden="false" customHeight="false" outlineLevel="0" collapsed="false">
      <c r="A23" s="8" t="s">
        <v>82</v>
      </c>
      <c r="B23" s="8" t="s">
        <v>208</v>
      </c>
      <c r="C23" s="8" t="s">
        <v>209</v>
      </c>
      <c r="D23" s="8" t="s">
        <v>210</v>
      </c>
      <c r="E23" s="8" t="s">
        <v>142</v>
      </c>
      <c r="F23" s="9" t="n">
        <v>19200</v>
      </c>
      <c r="G23" s="9" t="n">
        <v>369.23</v>
      </c>
      <c r="H23" s="9" t="n">
        <v>2950</v>
      </c>
      <c r="I23" s="8"/>
      <c r="J23" s="9" t="n">
        <v>2050</v>
      </c>
      <c r="K23" s="9" t="n">
        <v>900</v>
      </c>
      <c r="L23" s="8"/>
      <c r="M23" s="8"/>
      <c r="N23" s="9" t="n">
        <v>369.23</v>
      </c>
      <c r="O23" s="8"/>
      <c r="P23" s="9" t="n">
        <v>19200</v>
      </c>
      <c r="Q23" s="9" t="n">
        <v>900</v>
      </c>
      <c r="R23" s="9" t="n">
        <v>2050</v>
      </c>
      <c r="S23" s="8"/>
      <c r="T23" s="9" t="n">
        <v>21780.77</v>
      </c>
      <c r="U23" s="8"/>
      <c r="V23" s="9" t="n">
        <v>21780.77</v>
      </c>
      <c r="W23" s="9" t="n">
        <v>2397</v>
      </c>
      <c r="X23" s="9" t="n">
        <v>108.9</v>
      </c>
      <c r="Y23" s="9" t="n">
        <v>43.55</v>
      </c>
      <c r="Z23" s="9" t="n">
        <v>35.25</v>
      </c>
      <c r="AA23" s="9" t="n">
        <v>2584.7</v>
      </c>
      <c r="AB23" s="8"/>
      <c r="AC23" s="8"/>
      <c r="AD23" s="9" t="n">
        <v>19196.07</v>
      </c>
      <c r="AE23" s="9" t="n">
        <v>2833</v>
      </c>
      <c r="AF23" s="9" t="n">
        <v>381.2</v>
      </c>
      <c r="AG23" s="9" t="n">
        <v>43.55</v>
      </c>
      <c r="AH23" s="9" t="n">
        <v>201</v>
      </c>
      <c r="AI23" s="9" t="n">
        <v>3458.75</v>
      </c>
      <c r="AJ23" s="8" t="s">
        <v>81</v>
      </c>
      <c r="AK23" s="8" t="s">
        <v>143</v>
      </c>
      <c r="AL23" s="8"/>
      <c r="AM23" s="8" t="s">
        <v>144</v>
      </c>
    </row>
    <row r="24" customFormat="false" ht="15" hidden="false" customHeight="false" outlineLevel="0" collapsed="false">
      <c r="A24" s="8" t="s">
        <v>84</v>
      </c>
      <c r="B24" s="8" t="s">
        <v>211</v>
      </c>
      <c r="C24" s="8" t="s">
        <v>212</v>
      </c>
      <c r="D24" s="8" t="s">
        <v>213</v>
      </c>
      <c r="E24" s="8" t="s">
        <v>142</v>
      </c>
      <c r="F24" s="9" t="n">
        <v>22800</v>
      </c>
      <c r="G24" s="8"/>
      <c r="H24" s="9" t="n">
        <v>4100</v>
      </c>
      <c r="I24" s="8"/>
      <c r="J24" s="9" t="n">
        <v>3200</v>
      </c>
      <c r="K24" s="9" t="n">
        <v>900</v>
      </c>
      <c r="L24" s="8"/>
      <c r="M24" s="8"/>
      <c r="N24" s="8"/>
      <c r="O24" s="8"/>
      <c r="P24" s="9" t="n">
        <v>22800</v>
      </c>
      <c r="Q24" s="9" t="n">
        <v>900</v>
      </c>
      <c r="R24" s="9" t="n">
        <v>3200</v>
      </c>
      <c r="S24" s="8"/>
      <c r="T24" s="9" t="n">
        <v>26900</v>
      </c>
      <c r="U24" s="8"/>
      <c r="V24" s="9" t="n">
        <v>26900</v>
      </c>
      <c r="W24" s="9" t="n">
        <v>2961</v>
      </c>
      <c r="X24" s="9" t="n">
        <v>134.5</v>
      </c>
      <c r="Y24" s="9" t="n">
        <v>53.8</v>
      </c>
      <c r="Z24" s="9" t="n">
        <v>474</v>
      </c>
      <c r="AA24" s="9" t="n">
        <v>3623.3</v>
      </c>
      <c r="AB24" s="9" t="n">
        <v>1800</v>
      </c>
      <c r="AC24" s="9" t="n">
        <v>1800</v>
      </c>
      <c r="AD24" s="9" t="n">
        <v>21476.7</v>
      </c>
      <c r="AE24" s="9" t="n">
        <v>3499</v>
      </c>
      <c r="AF24" s="9" t="n">
        <v>470.85</v>
      </c>
      <c r="AG24" s="9" t="n">
        <v>53.8</v>
      </c>
      <c r="AH24" s="9" t="n">
        <v>237</v>
      </c>
      <c r="AI24" s="9" t="n">
        <v>4260.65</v>
      </c>
      <c r="AJ24" s="8" t="s">
        <v>81</v>
      </c>
      <c r="AK24" s="8" t="s">
        <v>143</v>
      </c>
      <c r="AL24" s="8"/>
      <c r="AM24" s="8" t="s">
        <v>144</v>
      </c>
    </row>
    <row r="25" customFormat="false" ht="15" hidden="false" customHeight="false" outlineLevel="0" collapsed="false">
      <c r="A25" s="8" t="s">
        <v>86</v>
      </c>
      <c r="B25" s="8" t="s">
        <v>214</v>
      </c>
      <c r="C25" s="8" t="s">
        <v>215</v>
      </c>
      <c r="D25" s="8" t="s">
        <v>216</v>
      </c>
      <c r="E25" s="8" t="s">
        <v>142</v>
      </c>
      <c r="F25" s="9" t="n">
        <v>57000</v>
      </c>
      <c r="G25" s="8"/>
      <c r="H25" s="9" t="n">
        <v>20200</v>
      </c>
      <c r="I25" s="9" t="n">
        <v>9500</v>
      </c>
      <c r="J25" s="9" t="n">
        <v>9200</v>
      </c>
      <c r="K25" s="9" t="n">
        <v>900</v>
      </c>
      <c r="L25" s="9" t="n">
        <v>600</v>
      </c>
      <c r="M25" s="8"/>
      <c r="N25" s="8"/>
      <c r="O25" s="8"/>
      <c r="P25" s="9" t="n">
        <v>57000</v>
      </c>
      <c r="Q25" s="9" t="n">
        <v>1500</v>
      </c>
      <c r="R25" s="9" t="n">
        <v>18700</v>
      </c>
      <c r="S25" s="8"/>
      <c r="T25" s="9" t="n">
        <v>76600</v>
      </c>
      <c r="U25" s="9" t="n">
        <v>600</v>
      </c>
      <c r="V25" s="9" t="n">
        <v>77200</v>
      </c>
      <c r="W25" s="9" t="n">
        <v>7384</v>
      </c>
      <c r="X25" s="9" t="n">
        <v>180</v>
      </c>
      <c r="Y25" s="9" t="n">
        <v>72</v>
      </c>
      <c r="Z25" s="9" t="n">
        <v>9724.9</v>
      </c>
      <c r="AA25" s="9" t="n">
        <v>17360.9</v>
      </c>
      <c r="AB25" s="8"/>
      <c r="AC25" s="8"/>
      <c r="AD25" s="9" t="n">
        <v>59839.1</v>
      </c>
      <c r="AE25" s="9" t="n">
        <v>8052</v>
      </c>
      <c r="AF25" s="9" t="n">
        <v>630</v>
      </c>
      <c r="AG25" s="9" t="n">
        <v>72</v>
      </c>
      <c r="AH25" s="9" t="n">
        <v>579</v>
      </c>
      <c r="AI25" s="9" t="n">
        <v>9333</v>
      </c>
      <c r="AJ25" s="8" t="s">
        <v>81</v>
      </c>
      <c r="AK25" s="8" t="s">
        <v>151</v>
      </c>
      <c r="AL25" s="8"/>
      <c r="AM25" s="8" t="s">
        <v>144</v>
      </c>
    </row>
    <row r="26" customFormat="false" ht="15" hidden="false" customHeight="false" outlineLevel="0" collapsed="false">
      <c r="A26" s="8" t="s">
        <v>88</v>
      </c>
      <c r="B26" s="8" t="s">
        <v>217</v>
      </c>
      <c r="C26" s="8" t="s">
        <v>218</v>
      </c>
      <c r="D26" s="8" t="s">
        <v>219</v>
      </c>
      <c r="E26" s="8" t="s">
        <v>142</v>
      </c>
      <c r="F26" s="9" t="n">
        <v>18000</v>
      </c>
      <c r="G26" s="8"/>
      <c r="H26" s="9" t="n">
        <v>2550</v>
      </c>
      <c r="I26" s="8"/>
      <c r="J26" s="9" t="n">
        <v>1650</v>
      </c>
      <c r="K26" s="9" t="n">
        <v>900</v>
      </c>
      <c r="L26" s="8"/>
      <c r="M26" s="8"/>
      <c r="N26" s="8"/>
      <c r="O26" s="8"/>
      <c r="P26" s="9" t="n">
        <v>18000</v>
      </c>
      <c r="Q26" s="9" t="n">
        <v>900</v>
      </c>
      <c r="R26" s="9" t="n">
        <v>1650</v>
      </c>
      <c r="S26" s="8"/>
      <c r="T26" s="9" t="n">
        <v>20550</v>
      </c>
      <c r="U26" s="8"/>
      <c r="V26" s="9" t="n">
        <v>20550</v>
      </c>
      <c r="W26" s="9" t="n">
        <v>2262</v>
      </c>
      <c r="X26" s="9" t="n">
        <v>102.75</v>
      </c>
      <c r="Y26" s="9" t="n">
        <v>41.1</v>
      </c>
      <c r="Z26" s="9" t="n">
        <v>1.95</v>
      </c>
      <c r="AA26" s="9" t="n">
        <v>2407.8</v>
      </c>
      <c r="AB26" s="8"/>
      <c r="AC26" s="8"/>
      <c r="AD26" s="9" t="n">
        <v>18142.2</v>
      </c>
      <c r="AE26" s="9" t="n">
        <v>2673</v>
      </c>
      <c r="AF26" s="9" t="n">
        <v>359.7</v>
      </c>
      <c r="AG26" s="9" t="n">
        <v>41.1</v>
      </c>
      <c r="AH26" s="9" t="n">
        <v>189</v>
      </c>
      <c r="AI26" s="9" t="n">
        <v>3262.8</v>
      </c>
      <c r="AJ26" s="8" t="s">
        <v>81</v>
      </c>
      <c r="AK26" s="8" t="s">
        <v>143</v>
      </c>
      <c r="AL26" s="8"/>
      <c r="AM26" s="8" t="s">
        <v>144</v>
      </c>
    </row>
    <row r="27" customFormat="false" ht="15" hidden="false" customHeight="false" outlineLevel="0" collapsed="false">
      <c r="A27" s="8" t="s">
        <v>90</v>
      </c>
      <c r="B27" s="8" t="s">
        <v>220</v>
      </c>
      <c r="C27" s="8" t="s">
        <v>221</v>
      </c>
      <c r="D27" s="8" t="s">
        <v>222</v>
      </c>
      <c r="E27" s="8" t="s">
        <v>142</v>
      </c>
      <c r="F27" s="9" t="n">
        <v>37200</v>
      </c>
      <c r="G27" s="8"/>
      <c r="H27" s="9" t="n">
        <v>13500</v>
      </c>
      <c r="I27" s="9" t="n">
        <v>6200</v>
      </c>
      <c r="J27" s="9" t="n">
        <v>5800</v>
      </c>
      <c r="K27" s="9" t="n">
        <v>900</v>
      </c>
      <c r="L27" s="9" t="n">
        <v>600</v>
      </c>
      <c r="M27" s="8"/>
      <c r="N27" s="8"/>
      <c r="O27" s="8"/>
      <c r="P27" s="9" t="n">
        <v>37200</v>
      </c>
      <c r="Q27" s="9" t="n">
        <v>1500</v>
      </c>
      <c r="R27" s="9" t="n">
        <v>12000</v>
      </c>
      <c r="S27" s="8"/>
      <c r="T27" s="9" t="n">
        <v>50100</v>
      </c>
      <c r="U27" s="9" t="n">
        <v>600</v>
      </c>
      <c r="V27" s="9" t="n">
        <v>50700</v>
      </c>
      <c r="W27" s="9" t="n">
        <v>4831</v>
      </c>
      <c r="X27" s="9" t="n">
        <v>180</v>
      </c>
      <c r="Y27" s="9" t="n">
        <v>72</v>
      </c>
      <c r="Z27" s="9" t="n">
        <v>3483.9</v>
      </c>
      <c r="AA27" s="9" t="n">
        <v>8566.9</v>
      </c>
      <c r="AB27" s="8"/>
      <c r="AC27" s="8"/>
      <c r="AD27" s="9" t="n">
        <v>42133.1</v>
      </c>
      <c r="AE27" s="9" t="n">
        <v>5268</v>
      </c>
      <c r="AF27" s="9" t="n">
        <v>630</v>
      </c>
      <c r="AG27" s="9" t="n">
        <v>72</v>
      </c>
      <c r="AH27" s="9" t="n">
        <v>381</v>
      </c>
      <c r="AI27" s="9" t="n">
        <v>6351</v>
      </c>
      <c r="AJ27" s="8" t="s">
        <v>81</v>
      </c>
      <c r="AK27" s="8" t="s">
        <v>143</v>
      </c>
      <c r="AL27" s="8"/>
      <c r="AM27" s="8" t="s">
        <v>144</v>
      </c>
    </row>
    <row r="28" customFormat="false" ht="15" hidden="false" customHeight="false" outlineLevel="0" collapsed="false">
      <c r="A28" s="8" t="s">
        <v>92</v>
      </c>
      <c r="B28" s="8" t="s">
        <v>223</v>
      </c>
      <c r="C28" s="8" t="s">
        <v>224</v>
      </c>
      <c r="D28" s="8" t="s">
        <v>225</v>
      </c>
      <c r="E28" s="8" t="s">
        <v>142</v>
      </c>
      <c r="F28" s="9" t="n">
        <v>17400</v>
      </c>
      <c r="G28" s="8"/>
      <c r="H28" s="9" t="n">
        <v>2400</v>
      </c>
      <c r="I28" s="8"/>
      <c r="J28" s="9" t="n">
        <v>1500</v>
      </c>
      <c r="K28" s="9" t="n">
        <v>900</v>
      </c>
      <c r="L28" s="8"/>
      <c r="M28" s="8"/>
      <c r="N28" s="8"/>
      <c r="O28" s="8"/>
      <c r="P28" s="9" t="n">
        <v>17400</v>
      </c>
      <c r="Q28" s="9" t="n">
        <v>900</v>
      </c>
      <c r="R28" s="9" t="n">
        <v>1500</v>
      </c>
      <c r="S28" s="8"/>
      <c r="T28" s="9" t="n">
        <v>19800</v>
      </c>
      <c r="U28" s="8"/>
      <c r="V28" s="9" t="n">
        <v>19800</v>
      </c>
      <c r="W28" s="9" t="n">
        <v>2180</v>
      </c>
      <c r="X28" s="9" t="n">
        <v>99</v>
      </c>
      <c r="Y28" s="9" t="n">
        <v>39.6</v>
      </c>
      <c r="Z28" s="8"/>
      <c r="AA28" s="9" t="n">
        <v>2318.6</v>
      </c>
      <c r="AB28" s="8"/>
      <c r="AC28" s="8"/>
      <c r="AD28" s="9" t="n">
        <v>17481.4</v>
      </c>
      <c r="AE28" s="9" t="n">
        <v>2576</v>
      </c>
      <c r="AF28" s="9" t="n">
        <v>346.6</v>
      </c>
      <c r="AG28" s="9" t="n">
        <v>39.6</v>
      </c>
      <c r="AH28" s="9" t="n">
        <v>183</v>
      </c>
      <c r="AI28" s="9" t="n">
        <v>3145.2</v>
      </c>
      <c r="AJ28" s="8" t="s">
        <v>81</v>
      </c>
      <c r="AK28" s="8" t="s">
        <v>151</v>
      </c>
      <c r="AL28" s="8"/>
      <c r="AM28" s="8" t="s">
        <v>144</v>
      </c>
    </row>
    <row r="29" customFormat="false" ht="15" hidden="false" customHeight="false" outlineLevel="0" collapsed="false">
      <c r="A29" s="8" t="s">
        <v>94</v>
      </c>
      <c r="B29" s="8" t="s">
        <v>226</v>
      </c>
      <c r="C29" s="8" t="s">
        <v>227</v>
      </c>
      <c r="D29" s="8" t="s">
        <v>228</v>
      </c>
      <c r="E29" s="8" t="s">
        <v>142</v>
      </c>
      <c r="F29" s="9" t="n">
        <v>13500</v>
      </c>
      <c r="G29" s="8"/>
      <c r="H29" s="9" t="n">
        <v>1700</v>
      </c>
      <c r="I29" s="8"/>
      <c r="J29" s="9" t="n">
        <v>1250</v>
      </c>
      <c r="K29" s="9" t="n">
        <v>450</v>
      </c>
      <c r="L29" s="8"/>
      <c r="M29" s="8"/>
      <c r="N29" s="8"/>
      <c r="O29" s="8"/>
      <c r="P29" s="9" t="n">
        <v>13500</v>
      </c>
      <c r="Q29" s="9" t="n">
        <v>450</v>
      </c>
      <c r="R29" s="9" t="n">
        <v>1250</v>
      </c>
      <c r="S29" s="8"/>
      <c r="T29" s="9" t="n">
        <v>15200</v>
      </c>
      <c r="U29" s="8"/>
      <c r="V29" s="9" t="n">
        <v>15200</v>
      </c>
      <c r="W29" s="9" t="n">
        <v>1673</v>
      </c>
      <c r="X29" s="9" t="n">
        <v>76</v>
      </c>
      <c r="Y29" s="9" t="n">
        <v>30.4</v>
      </c>
      <c r="Z29" s="9" t="n">
        <v>342</v>
      </c>
      <c r="AA29" s="9" t="n">
        <v>2121.4</v>
      </c>
      <c r="AB29" s="8"/>
      <c r="AC29" s="8"/>
      <c r="AD29" s="9" t="n">
        <v>13078.6</v>
      </c>
      <c r="AE29" s="9" t="n">
        <v>1874</v>
      </c>
      <c r="AF29" s="9" t="n">
        <v>266.05</v>
      </c>
      <c r="AG29" s="9" t="n">
        <v>30.4</v>
      </c>
      <c r="AH29" s="9" t="n">
        <v>139.5</v>
      </c>
      <c r="AI29" s="9" t="n">
        <v>2309.95</v>
      </c>
      <c r="AJ29" s="8" t="s">
        <v>81</v>
      </c>
      <c r="AK29" s="8" t="s">
        <v>229</v>
      </c>
      <c r="AL29" s="8"/>
      <c r="AM29" s="8" t="s">
        <v>144</v>
      </c>
    </row>
    <row r="30" customFormat="false" ht="15" hidden="false" customHeight="false" outlineLevel="0" collapsed="false">
      <c r="A30" s="8" t="s">
        <v>98</v>
      </c>
      <c r="B30" s="8" t="s">
        <v>230</v>
      </c>
      <c r="C30" s="8" t="s">
        <v>231</v>
      </c>
      <c r="D30" s="8" t="s">
        <v>232</v>
      </c>
      <c r="E30" s="8" t="s">
        <v>142</v>
      </c>
      <c r="F30" s="9" t="n">
        <v>48000</v>
      </c>
      <c r="G30" s="8"/>
      <c r="H30" s="9" t="n">
        <v>17100</v>
      </c>
      <c r="I30" s="9" t="n">
        <v>8000</v>
      </c>
      <c r="J30" s="9" t="n">
        <v>7600</v>
      </c>
      <c r="K30" s="9" t="n">
        <v>900</v>
      </c>
      <c r="L30" s="9" t="n">
        <v>600</v>
      </c>
      <c r="M30" s="8"/>
      <c r="N30" s="8"/>
      <c r="O30" s="8"/>
      <c r="P30" s="9" t="n">
        <v>48000</v>
      </c>
      <c r="Q30" s="9" t="n">
        <v>1500</v>
      </c>
      <c r="R30" s="9" t="n">
        <v>15600</v>
      </c>
      <c r="S30" s="8"/>
      <c r="T30" s="9" t="n">
        <v>64500</v>
      </c>
      <c r="U30" s="9" t="n">
        <v>600</v>
      </c>
      <c r="V30" s="9" t="n">
        <v>65100</v>
      </c>
      <c r="W30" s="9" t="n">
        <v>6217</v>
      </c>
      <c r="X30" s="9" t="n">
        <v>180</v>
      </c>
      <c r="Y30" s="9" t="n">
        <v>72</v>
      </c>
      <c r="Z30" s="9" t="n">
        <v>6714.9</v>
      </c>
      <c r="AA30" s="9" t="n">
        <v>13183.9</v>
      </c>
      <c r="AB30" s="8"/>
      <c r="AC30" s="8"/>
      <c r="AD30" s="9" t="n">
        <v>51916.1</v>
      </c>
      <c r="AE30" s="9" t="n">
        <v>6780</v>
      </c>
      <c r="AF30" s="9" t="n">
        <v>630</v>
      </c>
      <c r="AG30" s="9" t="n">
        <v>72</v>
      </c>
      <c r="AH30" s="9" t="n">
        <v>489</v>
      </c>
      <c r="AI30" s="9" t="n">
        <v>7971</v>
      </c>
      <c r="AJ30" s="8" t="s">
        <v>81</v>
      </c>
      <c r="AK30" s="8" t="s">
        <v>151</v>
      </c>
      <c r="AL30" s="8"/>
      <c r="AM30" s="8" t="s">
        <v>144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2"/>
    <col collapsed="false" customWidth="true" hidden="false" outlineLevel="0" max="3" min="3" style="0" width="34"/>
    <col collapsed="false" customWidth="true" hidden="false" outlineLevel="0" max="4" min="4" style="0" width="60"/>
  </cols>
  <sheetData>
    <row r="1" customFormat="false" ht="15" hidden="false" customHeight="false" outlineLevel="0" collapsed="false">
      <c r="A1" s="7" t="s">
        <v>233</v>
      </c>
      <c r="B1" s="7" t="s">
        <v>234</v>
      </c>
      <c r="C1" s="7" t="s">
        <v>235</v>
      </c>
      <c r="D1" s="7" t="s">
        <v>236</v>
      </c>
    </row>
    <row r="2" customFormat="false" ht="15" hidden="false" customHeight="false" outlineLevel="0" collapsed="false">
      <c r="A2" s="5" t="s">
        <v>237</v>
      </c>
      <c r="B2" s="5" t="s">
        <v>17</v>
      </c>
      <c r="C2" s="5" t="s">
        <v>105</v>
      </c>
      <c r="D2" s="5"/>
    </row>
    <row r="3" customFormat="false" ht="15" hidden="false" customHeight="false" outlineLevel="0" collapsed="false">
      <c r="A3" s="5" t="s">
        <v>238</v>
      </c>
      <c r="B3" s="5" t="s">
        <v>18</v>
      </c>
      <c r="C3" s="5" t="s">
        <v>113</v>
      </c>
      <c r="D3" s="5"/>
    </row>
    <row r="4" customFormat="false" ht="15" hidden="false" customHeight="false" outlineLevel="0" collapsed="false">
      <c r="A4" s="5" t="s">
        <v>239</v>
      </c>
      <c r="B4" s="5" t="s">
        <v>20</v>
      </c>
      <c r="C4" s="5" t="s">
        <v>118</v>
      </c>
      <c r="D4" s="5"/>
    </row>
    <row r="5" customFormat="false" ht="15" hidden="false" customHeight="false" outlineLevel="0" collapsed="false">
      <c r="A5" s="5" t="s">
        <v>108</v>
      </c>
      <c r="B5" s="5" t="s">
        <v>22</v>
      </c>
      <c r="C5" s="5" t="s">
        <v>108</v>
      </c>
      <c r="D5" s="5"/>
    </row>
    <row r="6" customFormat="false" ht="23.85" hidden="false" customHeight="false" outlineLevel="0" collapsed="false">
      <c r="A6" s="5" t="s">
        <v>240</v>
      </c>
      <c r="B6" s="5" t="s">
        <v>23</v>
      </c>
      <c r="C6" s="5" t="s">
        <v>241</v>
      </c>
      <c r="D6" s="5" t="s">
        <v>242</v>
      </c>
    </row>
    <row r="7" customFormat="false" ht="15" hidden="false" customHeight="false" outlineLevel="0" collapsed="false">
      <c r="A7" s="5" t="s">
        <v>243</v>
      </c>
      <c r="B7" s="5" t="s">
        <v>24</v>
      </c>
      <c r="C7" s="5" t="s">
        <v>121</v>
      </c>
      <c r="D7" s="5"/>
    </row>
    <row r="8" customFormat="false" ht="15" hidden="false" customHeight="false" outlineLevel="0" collapsed="false">
      <c r="A8" s="5" t="s">
        <v>122</v>
      </c>
      <c r="B8" s="5" t="s">
        <v>244</v>
      </c>
      <c r="C8" s="5" t="s">
        <v>122</v>
      </c>
      <c r="D8" s="5" t="s">
        <v>245</v>
      </c>
    </row>
    <row r="9" customFormat="false" ht="15" hidden="false" customHeight="false" outlineLevel="0" collapsed="false">
      <c r="A9" s="5" t="s">
        <v>246</v>
      </c>
      <c r="B9" s="5" t="s">
        <v>27</v>
      </c>
      <c r="C9" s="5" t="s">
        <v>123</v>
      </c>
      <c r="D9" s="5" t="s">
        <v>247</v>
      </c>
    </row>
    <row r="10" customFormat="false" ht="15" hidden="false" customHeight="false" outlineLevel="0" collapsed="false">
      <c r="A10" s="5" t="s">
        <v>124</v>
      </c>
      <c r="B10" s="5" t="s">
        <v>28</v>
      </c>
      <c r="C10" s="5" t="s">
        <v>124</v>
      </c>
      <c r="D10" s="5"/>
    </row>
    <row r="11" customFormat="false" ht="15" hidden="false" customHeight="false" outlineLevel="0" collapsed="false">
      <c r="A11" s="5" t="s">
        <v>248</v>
      </c>
      <c r="B11" s="5" t="s">
        <v>29</v>
      </c>
      <c r="C11" s="5" t="s">
        <v>125</v>
      </c>
      <c r="D11" s="5"/>
    </row>
    <row r="12" customFormat="false" ht="15" hidden="false" customHeight="false" outlineLevel="0" collapsed="false">
      <c r="A12" s="5" t="s">
        <v>249</v>
      </c>
      <c r="B12" s="5" t="s">
        <v>30</v>
      </c>
      <c r="C12" s="5" t="s">
        <v>128</v>
      </c>
      <c r="D12" s="5" t="s">
        <v>250</v>
      </c>
    </row>
    <row r="13" customFormat="false" ht="15" hidden="false" customHeight="false" outlineLevel="0" collapsed="false">
      <c r="A13" s="5" t="s">
        <v>251</v>
      </c>
      <c r="B13" s="5" t="s">
        <v>31</v>
      </c>
      <c r="C13" s="5" t="s">
        <v>129</v>
      </c>
      <c r="D13" s="5"/>
    </row>
    <row r="14" customFormat="false" ht="15" hidden="false" customHeight="false" outlineLevel="0" collapsed="false">
      <c r="A14" s="5" t="s">
        <v>130</v>
      </c>
      <c r="B14" s="5" t="s">
        <v>252</v>
      </c>
      <c r="C14" s="5" t="s">
        <v>130</v>
      </c>
      <c r="D14" s="5"/>
    </row>
    <row r="15" customFormat="false" ht="15" hidden="false" customHeight="false" outlineLevel="0" collapsed="false">
      <c r="A15" s="5" t="s">
        <v>131</v>
      </c>
      <c r="B15" s="5" t="s">
        <v>34</v>
      </c>
      <c r="C15" s="5" t="s">
        <v>131</v>
      </c>
      <c r="D15" s="5"/>
    </row>
    <row r="16" customFormat="false" ht="15" hidden="false" customHeight="false" outlineLevel="0" collapsed="false">
      <c r="A16" s="5" t="s">
        <v>132</v>
      </c>
      <c r="B16" s="5" t="s">
        <v>35</v>
      </c>
      <c r="C16" s="5" t="s">
        <v>132</v>
      </c>
      <c r="D16" s="5"/>
    </row>
    <row r="17" customFormat="false" ht="15" hidden="false" customHeight="false" outlineLevel="0" collapsed="false">
      <c r="A17" s="5" t="s">
        <v>253</v>
      </c>
      <c r="B17" s="5" t="s">
        <v>36</v>
      </c>
      <c r="C17" s="5" t="s">
        <v>133</v>
      </c>
      <c r="D17" s="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4" min="2" style="0" width="16"/>
    <col collapsed="false" customWidth="true" hidden="false" outlineLevel="0" max="5" min="5" style="0" width="12"/>
  </cols>
  <sheetData>
    <row r="1" customFormat="false" ht="15" hidden="false" customHeight="false" outlineLevel="0" collapsed="false">
      <c r="A1" s="10" t="s">
        <v>254</v>
      </c>
    </row>
    <row r="3" customFormat="false" ht="15" hidden="false" customHeight="false" outlineLevel="0" collapsed="false">
      <c r="A3" s="7" t="s">
        <v>255</v>
      </c>
      <c r="B3" s="7" t="s">
        <v>256</v>
      </c>
      <c r="C3" s="7" t="s">
        <v>257</v>
      </c>
      <c r="D3" s="7" t="s">
        <v>258</v>
      </c>
      <c r="E3" s="7" t="s">
        <v>259</v>
      </c>
    </row>
    <row r="4" customFormat="false" ht="15" hidden="false" customHeight="false" outlineLevel="0" collapsed="false">
      <c r="A4" s="11" t="s">
        <v>260</v>
      </c>
      <c r="B4" s="12" t="n">
        <f aca="false">COUNTA('Old system (cleaned)'!A2:A31)</f>
        <v>30</v>
      </c>
      <c r="C4" s="12" t="n">
        <f aca="false">COUNTA('brioHR export'!A2:A30)</f>
        <v>29</v>
      </c>
      <c r="D4" s="12" t="n">
        <f aca="false">C4-B4</f>
        <v>-1</v>
      </c>
      <c r="E4" s="8" t="str">
        <f aca="false">IF(D4=0,"Yes","No")</f>
        <v>No</v>
      </c>
    </row>
    <row r="5" customFormat="false" ht="15" hidden="false" customHeight="false" outlineLevel="0" collapsed="false">
      <c r="A5" s="8" t="s">
        <v>237</v>
      </c>
      <c r="B5" s="9" t="n">
        <f aca="false">SUM('Old system (cleaned)'!D2:D31)</f>
        <v>706780</v>
      </c>
      <c r="C5" s="9" t="n">
        <f aca="false">SUM('brioHR export'!F2:F30)</f>
        <v>700250</v>
      </c>
      <c r="D5" s="9" t="n">
        <f aca="false">ROUND(C5-B5,2)</f>
        <v>-6530</v>
      </c>
      <c r="E5" s="8" t="str">
        <f aca="false">IF(D5=0,"Yes","No")</f>
        <v>No</v>
      </c>
    </row>
    <row r="6" customFormat="false" ht="15" hidden="false" customHeight="false" outlineLevel="0" collapsed="false">
      <c r="A6" s="8" t="s">
        <v>238</v>
      </c>
      <c r="B6" s="9" t="n">
        <f aca="false">SUM('Old system (cleaned)'!E2:E31)</f>
        <v>774.99</v>
      </c>
      <c r="C6" s="9" t="n">
        <f aca="false">SUM('brioHR export'!N2:N30)</f>
        <v>774.99</v>
      </c>
      <c r="D6" s="9" t="n">
        <f aca="false">ROUND(C6-B6,2)</f>
        <v>0</v>
      </c>
      <c r="E6" s="8" t="str">
        <f aca="false">IF(D6=0,"Yes","No")</f>
        <v>Yes</v>
      </c>
    </row>
    <row r="7" customFormat="false" ht="15" hidden="false" customHeight="false" outlineLevel="0" collapsed="false">
      <c r="A7" s="8" t="s">
        <v>239</v>
      </c>
      <c r="B7" s="9" t="n">
        <f aca="false">SUM('Old system (cleaned)'!G2:G31)</f>
        <v>2305.89</v>
      </c>
      <c r="C7" s="9" t="n">
        <f aca="false">SUM('brioHR export'!S2:S30)</f>
        <v>2305.89</v>
      </c>
      <c r="D7" s="9" t="n">
        <f aca="false">ROUND(C7-B7,2)</f>
        <v>0</v>
      </c>
      <c r="E7" s="8" t="str">
        <f aca="false">IF(D7=0,"Yes","No")</f>
        <v>Yes</v>
      </c>
    </row>
    <row r="8" customFormat="false" ht="15" hidden="false" customHeight="false" outlineLevel="0" collapsed="false">
      <c r="A8" s="8" t="s">
        <v>108</v>
      </c>
      <c r="B8" s="9" t="n">
        <f aca="false">SUM('Old system (cleaned)'!I2:I31)</f>
        <v>48800</v>
      </c>
      <c r="C8" s="9" t="n">
        <f aca="false">SUM('brioHR export'!I2:I30)</f>
        <v>48800</v>
      </c>
      <c r="D8" s="9" t="n">
        <f aca="false">ROUND(C8-B8,2)</f>
        <v>0</v>
      </c>
      <c r="E8" s="8" t="str">
        <f aca="false">IF(D8=0,"Yes","No")</f>
        <v>Yes</v>
      </c>
    </row>
    <row r="9" customFormat="false" ht="15" hidden="false" customHeight="false" outlineLevel="0" collapsed="false">
      <c r="A9" s="8" t="s">
        <v>240</v>
      </c>
      <c r="B9" s="9" t="n">
        <f aca="false">SUM('Old system (cleaned)'!J2:J31)</f>
        <v>63650</v>
      </c>
      <c r="C9" s="9" t="n">
        <f aca="false">SUM('brioHR export'!Q2:Q30)+SUM('brioHR export'!J2:J30)</f>
        <v>62700</v>
      </c>
      <c r="D9" s="9" t="n">
        <f aca="false">ROUND(C9-B9,2)</f>
        <v>-950</v>
      </c>
      <c r="E9" s="8" t="str">
        <f aca="false">IF(D9=0,"Yes","No")</f>
        <v>No</v>
      </c>
    </row>
    <row r="10" customFormat="false" ht="15" hidden="false" customHeight="false" outlineLevel="0" collapsed="false">
      <c r="A10" s="8" t="s">
        <v>243</v>
      </c>
      <c r="B10" s="9" t="n">
        <f aca="false">SUM('Old system (cleaned)'!K2:K31)</f>
        <v>820760.9</v>
      </c>
      <c r="C10" s="9" t="n">
        <f aca="false">SUM('brioHR export'!V2:V30)</f>
        <v>813280.9</v>
      </c>
      <c r="D10" s="9" t="n">
        <f aca="false">ROUND(C10-B10,2)</f>
        <v>-7480</v>
      </c>
      <c r="E10" s="8" t="str">
        <f aca="false">IF(D10=0,"Yes","No")</f>
        <v>No</v>
      </c>
    </row>
    <row r="11" customFormat="false" ht="15" hidden="false" customHeight="false" outlineLevel="0" collapsed="false">
      <c r="A11" s="8" t="s">
        <v>122</v>
      </c>
      <c r="B11" s="9" t="n">
        <f aca="false">SUM('Old system (cleaned)'!L2:L31)+SUM('Old system (cleaned)'!M2:M31)</f>
        <v>89551</v>
      </c>
      <c r="C11" s="9" t="n">
        <f aca="false">SUM('brioHR export'!W2:W30)</f>
        <v>83330</v>
      </c>
      <c r="D11" s="9" t="n">
        <f aca="false">ROUND(C11-B11,2)</f>
        <v>-6221</v>
      </c>
      <c r="E11" s="8" t="str">
        <f aca="false">IF(D11=0,"Yes","No")</f>
        <v>No</v>
      </c>
    </row>
    <row r="12" customFormat="false" ht="15" hidden="false" customHeight="false" outlineLevel="0" collapsed="false">
      <c r="A12" s="8" t="s">
        <v>246</v>
      </c>
      <c r="B12" s="9" t="n">
        <f aca="false">SUM('Old system (cleaned)'!N2:N31)</f>
        <v>3461.75</v>
      </c>
      <c r="C12" s="9" t="n">
        <f aca="false">SUM('brioHR export'!X2:X30)</f>
        <v>3423</v>
      </c>
      <c r="D12" s="9" t="n">
        <f aca="false">ROUND(C12-B12,2)</f>
        <v>-38.75</v>
      </c>
      <c r="E12" s="8" t="str">
        <f aca="false">IF(D12=0,"Yes","No")</f>
        <v>No</v>
      </c>
    </row>
    <row r="13" customFormat="false" ht="15" hidden="false" customHeight="false" outlineLevel="0" collapsed="false">
      <c r="A13" s="8" t="s">
        <v>124</v>
      </c>
      <c r="B13" s="9" t="n">
        <f aca="false">SUM('Old system (cleaned)'!O2:O31)</f>
        <v>1384.65</v>
      </c>
      <c r="C13" s="9" t="n">
        <f aca="false">SUM('brioHR export'!Y2:Y30)</f>
        <v>1369.15</v>
      </c>
      <c r="D13" s="9" t="n">
        <f aca="false">ROUND(C13-B13,2)</f>
        <v>-15.5</v>
      </c>
      <c r="E13" s="8" t="str">
        <f aca="false">IF(D13=0,"Yes","No")</f>
        <v>No</v>
      </c>
    </row>
    <row r="14" customFormat="false" ht="15" hidden="false" customHeight="false" outlineLevel="0" collapsed="false">
      <c r="A14" s="8" t="s">
        <v>248</v>
      </c>
      <c r="B14" s="9" t="n">
        <f aca="false">SUM('Old system (cleaned)'!P2:P31)</f>
        <v>33035.1</v>
      </c>
      <c r="C14" s="9" t="n">
        <f aca="false">SUM('brioHR export'!Z2:Z30)</f>
        <v>33009.3</v>
      </c>
      <c r="D14" s="9" t="n">
        <f aca="false">ROUND(C14-B14,2)</f>
        <v>-25.8</v>
      </c>
      <c r="E14" s="8" t="str">
        <f aca="false">IF(D14=0,"Yes","No")</f>
        <v>No</v>
      </c>
    </row>
    <row r="15" customFormat="false" ht="15" hidden="false" customHeight="false" outlineLevel="0" collapsed="false">
      <c r="A15" s="8" t="s">
        <v>249</v>
      </c>
      <c r="B15" s="9" t="n">
        <f aca="false">SUM('Old system (cleaned)'!Q2:Q31)</f>
        <v>3900</v>
      </c>
      <c r="C15" s="9" t="n">
        <f aca="false">SUM('brioHR export'!AC2:AC30)</f>
        <v>3900</v>
      </c>
      <c r="D15" s="9" t="n">
        <f aca="false">ROUND(C15-B15,2)</f>
        <v>0</v>
      </c>
      <c r="E15" s="8" t="str">
        <f aca="false">IF(D15=0,"Yes","No")</f>
        <v>Yes</v>
      </c>
    </row>
    <row r="16" customFormat="false" ht="15" hidden="false" customHeight="false" outlineLevel="0" collapsed="false">
      <c r="A16" s="8" t="s">
        <v>251</v>
      </c>
      <c r="B16" s="9" t="n">
        <f aca="false">SUM('Old system (cleaned)'!R2:R31)</f>
        <v>689428.4</v>
      </c>
      <c r="C16" s="9" t="n">
        <f aca="false">SUM('brioHR export'!AD2:AD30)</f>
        <v>688249.45</v>
      </c>
      <c r="D16" s="9" t="n">
        <f aca="false">ROUND(C16-B16,2)</f>
        <v>-1178.95</v>
      </c>
      <c r="E16" s="8" t="str">
        <f aca="false">IF(D16=0,"Yes","No")</f>
        <v>No</v>
      </c>
    </row>
    <row r="17" customFormat="false" ht="15" hidden="false" customHeight="false" outlineLevel="0" collapsed="false">
      <c r="A17" s="8" t="s">
        <v>130</v>
      </c>
      <c r="B17" s="9" t="n">
        <f aca="false">SUM('Old system (cleaned)'!S2:S31)+SUM('Old system (cleaned)'!T2:T31)</f>
        <v>102012</v>
      </c>
      <c r="C17" s="9" t="n">
        <f aca="false">SUM('brioHR export'!AE2:AE30)</f>
        <v>95148</v>
      </c>
      <c r="D17" s="9" t="n">
        <f aca="false">ROUND(C17-B17,2)</f>
        <v>-6864</v>
      </c>
      <c r="E17" s="8" t="str">
        <f aca="false">IF(D17=0,"Yes","No")</f>
        <v>No</v>
      </c>
    </row>
    <row r="18" customFormat="false" ht="15" hidden="false" customHeight="false" outlineLevel="0" collapsed="false">
      <c r="A18" s="8" t="s">
        <v>131</v>
      </c>
      <c r="B18" s="9" t="n">
        <f aca="false">SUM('Old system (cleaned)'!U2:U31)</f>
        <v>12117.75</v>
      </c>
      <c r="C18" s="9" t="n">
        <f aca="false">SUM('brioHR export'!AF2:AF30)</f>
        <v>11982.1</v>
      </c>
      <c r="D18" s="9" t="n">
        <f aca="false">ROUND(C18-B18,2)</f>
        <v>-135.65</v>
      </c>
      <c r="E18" s="8" t="str">
        <f aca="false">IF(D18=0,"Yes","No")</f>
        <v>No</v>
      </c>
    </row>
    <row r="19" customFormat="false" ht="15" hidden="false" customHeight="false" outlineLevel="0" collapsed="false">
      <c r="A19" s="8" t="s">
        <v>132</v>
      </c>
      <c r="B19" s="9" t="n">
        <f aca="false">SUM('Old system (cleaned)'!V2:V31)</f>
        <v>1384.65</v>
      </c>
      <c r="C19" s="9" t="n">
        <f aca="false">SUM('brioHR export'!AG2:AG30)</f>
        <v>1369.15</v>
      </c>
      <c r="D19" s="9" t="n">
        <f aca="false">ROUND(C19-B19,2)</f>
        <v>-15.5</v>
      </c>
      <c r="E19" s="8" t="str">
        <f aca="false">IF(D19=0,"Yes","No")</f>
        <v>No</v>
      </c>
    </row>
    <row r="20" customFormat="false" ht="15" hidden="false" customHeight="false" outlineLevel="0" collapsed="false">
      <c r="A20" s="8" t="s">
        <v>253</v>
      </c>
      <c r="B20" s="9" t="n">
        <f aca="false">SUM('Old system (cleaned)'!W2:W31)</f>
        <v>7290.3</v>
      </c>
      <c r="C20" s="9" t="n">
        <f aca="false">SUM('brioHR export'!AH2:AH30)</f>
        <v>7219.3</v>
      </c>
      <c r="D20" s="9" t="n">
        <f aca="false">ROUND(C20-B20,2)</f>
        <v>-71</v>
      </c>
      <c r="E20" s="8" t="str">
        <f aca="false">IF(D20=0,"Yes","No")</f>
        <v>No</v>
      </c>
    </row>
    <row r="22" customFormat="false" ht="15" hidden="false" customHeight="false" outlineLevel="0" collapsed="false">
      <c r="A22" s="13" t="s">
        <v>261</v>
      </c>
    </row>
  </sheetData>
  <conditionalFormatting sqref="E4:E20">
    <cfRule type="cellIs" priority="2" operator="equal" aboveAverage="0" equalAverage="0" bottom="0" percent="0" rank="0" text="" dxfId="0">
      <formula>"No"</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N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8"/>
    <col collapsed="false" customWidth="true" hidden="false" outlineLevel="0" max="3" min="3" style="0" width="12"/>
    <col collapsed="false" customWidth="true" hidden="false" outlineLevel="0" max="39" min="4" style="0" width="11"/>
    <col collapsed="false" customWidth="true" hidden="false" outlineLevel="0" max="40" min="40" style="0" width="18"/>
  </cols>
  <sheetData>
    <row r="1" customFormat="false" ht="15" hidden="false" customHeight="false" outlineLevel="0" collapsed="false">
      <c r="A1" s="10" t="s">
        <v>262</v>
      </c>
    </row>
    <row r="2" customFormat="false" ht="15" hidden="false" customHeight="false" outlineLevel="0" collapsed="false">
      <c r="A2" s="13" t="s">
        <v>263</v>
      </c>
    </row>
    <row r="3" customFormat="false" ht="15" hidden="false" customHeight="false" outlineLevel="0" collapsed="false">
      <c r="D3" s="11" t="s">
        <v>257</v>
      </c>
      <c r="P3" s="11" t="s">
        <v>256</v>
      </c>
      <c r="AB3" s="11" t="s">
        <v>264</v>
      </c>
    </row>
    <row r="4" customFormat="false" ht="30" hidden="false" customHeight="true" outlineLevel="0" collapsed="false">
      <c r="A4" s="7" t="s">
        <v>265</v>
      </c>
      <c r="B4" s="7" t="s">
        <v>266</v>
      </c>
      <c r="C4" s="7" t="s">
        <v>135</v>
      </c>
      <c r="D4" s="7" t="s">
        <v>267</v>
      </c>
      <c r="E4" s="7" t="s">
        <v>108</v>
      </c>
      <c r="F4" s="7" t="s">
        <v>243</v>
      </c>
      <c r="G4" s="7" t="s">
        <v>268</v>
      </c>
      <c r="H4" s="7" t="s">
        <v>269</v>
      </c>
      <c r="I4" s="7" t="s">
        <v>270</v>
      </c>
      <c r="J4" s="7" t="s">
        <v>248</v>
      </c>
      <c r="K4" s="7" t="s">
        <v>251</v>
      </c>
      <c r="L4" s="7" t="s">
        <v>271</v>
      </c>
      <c r="M4" s="7" t="s">
        <v>272</v>
      </c>
      <c r="N4" s="7" t="s">
        <v>273</v>
      </c>
      <c r="O4" s="7" t="s">
        <v>253</v>
      </c>
      <c r="P4" s="7" t="s">
        <v>267</v>
      </c>
      <c r="Q4" s="7" t="s">
        <v>108</v>
      </c>
      <c r="R4" s="7" t="s">
        <v>243</v>
      </c>
      <c r="S4" s="7" t="s">
        <v>268</v>
      </c>
      <c r="T4" s="7" t="s">
        <v>269</v>
      </c>
      <c r="U4" s="7" t="s">
        <v>270</v>
      </c>
      <c r="V4" s="7" t="s">
        <v>248</v>
      </c>
      <c r="W4" s="7" t="s">
        <v>251</v>
      </c>
      <c r="X4" s="7" t="s">
        <v>271</v>
      </c>
      <c r="Y4" s="7" t="s">
        <v>272</v>
      </c>
      <c r="Z4" s="7" t="s">
        <v>273</v>
      </c>
      <c r="AA4" s="7" t="s">
        <v>253</v>
      </c>
      <c r="AB4" s="7" t="s">
        <v>267</v>
      </c>
      <c r="AC4" s="7" t="s">
        <v>108</v>
      </c>
      <c r="AD4" s="7" t="s">
        <v>243</v>
      </c>
      <c r="AE4" s="7" t="s">
        <v>268</v>
      </c>
      <c r="AF4" s="7" t="s">
        <v>269</v>
      </c>
      <c r="AG4" s="7" t="s">
        <v>270</v>
      </c>
      <c r="AH4" s="7" t="s">
        <v>248</v>
      </c>
      <c r="AI4" s="7" t="s">
        <v>251</v>
      </c>
      <c r="AJ4" s="7" t="s">
        <v>271</v>
      </c>
      <c r="AK4" s="7" t="s">
        <v>272</v>
      </c>
      <c r="AL4" s="7" t="s">
        <v>273</v>
      </c>
      <c r="AM4" s="7" t="s">
        <v>253</v>
      </c>
      <c r="AN4" s="7" t="s">
        <v>274</v>
      </c>
    </row>
    <row r="5" customFormat="false" ht="15" hidden="false" customHeight="false" outlineLevel="0" collapsed="false">
      <c r="A5" s="8" t="str">
        <f aca="false">'Old system (cleaned)'!A2</f>
        <v>001</v>
      </c>
      <c r="B5" s="8" t="str">
        <f aca="false">'Old system (cleaned)'!B2</f>
        <v>NUR AISYAH BINTI KAMAL</v>
      </c>
      <c r="C5" s="8" t="str">
        <f aca="false">'Old system (cleaned)'!C2</f>
        <v>Accounts</v>
      </c>
      <c r="D5" s="9" t="n">
        <f aca="false">IFERROR(N(INDEX('brioHR export'!$F$2:$F$30,MATCH($A5,'brioHR export'!$A$2:$A$30,0))),"Missing")</f>
        <v>40800</v>
      </c>
      <c r="E5" s="9" t="n">
        <f aca="false">IFERROR(N(INDEX('brioHR export'!$I$2:$I$30,MATCH($A5,'brioHR export'!$A$2:$A$30,0))),"Missing")</f>
        <v>6800</v>
      </c>
      <c r="F5" s="9" t="n">
        <f aca="false">IFERROR(N(INDEX('brioHR export'!$V$2:$V$30,MATCH($A5,'brioHR export'!$A$2:$A$30,0))),"Missing")</f>
        <v>49100</v>
      </c>
      <c r="G5" s="9" t="n">
        <f aca="false">IFERROR(N(INDEX('brioHR export'!$W$2:$W$30,MATCH($A5,'brioHR export'!$A$2:$A$30,0))),"Missing")</f>
        <v>4590</v>
      </c>
      <c r="H5" s="9" t="n">
        <f aca="false">IFERROR(N(INDEX('brioHR export'!$X$2:$X$30,MATCH($A5,'brioHR export'!$A$2:$A$30,0))),"Missing")</f>
        <v>180</v>
      </c>
      <c r="I5" s="9" t="n">
        <f aca="false">IFERROR(N(INDEX('brioHR export'!$Y$2:$Y$30,MATCH($A5,'brioHR export'!$A$2:$A$30,0))),"Missing")</f>
        <v>72</v>
      </c>
      <c r="J5" s="9" t="n">
        <f aca="false">IFERROR(N(INDEX('brioHR export'!$Z$2:$Z$30,MATCH($A5,'brioHR export'!$A$2:$A$30,0))),"Missing")</f>
        <v>3179.9</v>
      </c>
      <c r="K5" s="9" t="n">
        <f aca="false">IFERROR(N(INDEX('brioHR export'!$AD$2:$AD$30,MATCH($A5,'brioHR export'!$A$2:$A$30,0))),"Missing")</f>
        <v>41078.1</v>
      </c>
      <c r="L5" s="9" t="n">
        <f aca="false">IFERROR(N(INDEX('brioHR export'!$AE$2:$AE$30,MATCH($A5,'brioHR export'!$A$2:$A$30,0))),"Missing")</f>
        <v>5004</v>
      </c>
      <c r="M5" s="9" t="n">
        <f aca="false">IFERROR(N(INDEX('brioHR export'!$AF$2:$AF$30,MATCH($A5,'brioHR export'!$A$2:$A$30,0))),"Missing")</f>
        <v>630</v>
      </c>
      <c r="N5" s="9" t="n">
        <f aca="false">IFERROR(N(INDEX('brioHR export'!$AG$2:$AG$30,MATCH($A5,'brioHR export'!$A$2:$A$30,0))),"Missing")</f>
        <v>72</v>
      </c>
      <c r="O5" s="9" t="n">
        <f aca="false">IFERROR(N(INDEX('brioHR export'!$AH$2:$AH$30,MATCH($A5,'brioHR export'!$A$2:$A$30,0))),"Missing")</f>
        <v>417</v>
      </c>
      <c r="P5" s="9" t="n">
        <f aca="false">'Old system (cleaned)'!D2</f>
        <v>40800</v>
      </c>
      <c r="Q5" s="9" t="n">
        <f aca="false">'Old system (cleaned)'!I2</f>
        <v>6800</v>
      </c>
      <c r="R5" s="9" t="n">
        <f aca="false">'Old system (cleaned)'!K2</f>
        <v>49100</v>
      </c>
      <c r="S5" s="9" t="n">
        <f aca="false">'Old system (cleaned)'!L2</f>
        <v>5338</v>
      </c>
      <c r="T5" s="9" t="n">
        <f aca="false">'Old system (cleaned)'!N2</f>
        <v>180</v>
      </c>
      <c r="U5" s="9" t="n">
        <f aca="false">'Old system (cleaned)'!O2</f>
        <v>72</v>
      </c>
      <c r="V5" s="9" t="n">
        <f aca="false">'Old system (cleaned)'!P2</f>
        <v>3179.9</v>
      </c>
      <c r="W5" s="9" t="n">
        <f aca="false">'Old system (cleaned)'!R2</f>
        <v>40330.1</v>
      </c>
      <c r="X5" s="9" t="n">
        <f aca="false">'Old system (cleaned)'!S2</f>
        <v>5820</v>
      </c>
      <c r="Y5" s="9" t="n">
        <f aca="false">'Old system (cleaned)'!U2</f>
        <v>630</v>
      </c>
      <c r="Z5" s="9" t="n">
        <f aca="false">'Old system (cleaned)'!V2</f>
        <v>72</v>
      </c>
      <c r="AA5" s="9" t="n">
        <f aca="false">'Old system (cleaned)'!W2</f>
        <v>417</v>
      </c>
      <c r="AB5" s="9" t="n">
        <f aca="false">IF(ISNUMBER(D5),ROUND(D5-P5,2),"Missing")</f>
        <v>0</v>
      </c>
      <c r="AC5" s="9" t="n">
        <f aca="false">IF(ISNUMBER(E5),ROUND(E5-Q5,2),"Missing")</f>
        <v>0</v>
      </c>
      <c r="AD5" s="9" t="n">
        <f aca="false">IF(ISNUMBER(F5),ROUND(F5-R5,2),"Missing")</f>
        <v>0</v>
      </c>
      <c r="AE5" s="9" t="n">
        <f aca="false">IF(ISNUMBER(G5),ROUND(G5-S5,2),"Missing")</f>
        <v>-748</v>
      </c>
      <c r="AF5" s="9" t="n">
        <f aca="false">IF(ISNUMBER(H5),ROUND(H5-T5,2),"Missing")</f>
        <v>0</v>
      </c>
      <c r="AG5" s="9" t="n">
        <f aca="false">IF(ISNUMBER(I5),ROUND(I5-U5,2),"Missing")</f>
        <v>0</v>
      </c>
      <c r="AH5" s="9" t="n">
        <f aca="false">IF(ISNUMBER(J5),ROUND(J5-V5,2),"Missing")</f>
        <v>0</v>
      </c>
      <c r="AI5" s="9" t="n">
        <f aca="false">IF(ISNUMBER(K5),ROUND(K5-W5,2),"Missing")</f>
        <v>748</v>
      </c>
      <c r="AJ5" s="9" t="n">
        <f aca="false">IF(ISNUMBER(L5),ROUND(L5-X5,2),"Missing")</f>
        <v>-816</v>
      </c>
      <c r="AK5" s="9" t="n">
        <f aca="false">IF(ISNUMBER(M5),ROUND(M5-Y5,2),"Missing")</f>
        <v>0</v>
      </c>
      <c r="AL5" s="9" t="n">
        <f aca="false">IF(ISNUMBER(N5),ROUND(N5-Z5,2),"Missing")</f>
        <v>0</v>
      </c>
      <c r="AM5" s="9" t="n">
        <f aca="false">IF(ISNUMBER(O5),ROUND(O5-AA5,2),"Missing")</f>
        <v>0</v>
      </c>
      <c r="AN5" s="8" t="str">
        <f aca="false">IF(COUNTIF(AB5:AM5,"Missing")&gt;0,"Missing in brioHR",IF(COUNTIF(AB5:AM5,"&lt;&gt;0")&gt;0,"Check","OK"))</f>
        <v>Check</v>
      </c>
    </row>
    <row r="6" customFormat="false" ht="15" hidden="false" customHeight="false" outlineLevel="0" collapsed="false">
      <c r="A6" s="8" t="str">
        <f aca="false">'Old system (cleaned)'!A3</f>
        <v>002</v>
      </c>
      <c r="B6" s="8" t="str">
        <f aca="false">'Old system (cleaned)'!B3</f>
        <v>KELVIN ONG WEI JIE</v>
      </c>
      <c r="C6" s="8" t="str">
        <f aca="false">'Old system (cleaned)'!C3</f>
        <v>Accounts</v>
      </c>
      <c r="D6" s="9" t="n">
        <f aca="false">IFERROR(N(INDEX('brioHR export'!$F$2:$F$30,MATCH($A6,'brioHR export'!$A$2:$A$30,0))),"Missing")</f>
        <v>25200</v>
      </c>
      <c r="E6" s="9" t="n">
        <f aca="false">IFERROR(N(INDEX('brioHR export'!$I$2:$I$30,MATCH($A6,'brioHR export'!$A$2:$A$30,0))),"Missing")</f>
        <v>0</v>
      </c>
      <c r="F6" s="9" t="n">
        <f aca="false">IFERROR(N(INDEX('brioHR export'!$V$2:$V$30,MATCH($A6,'brioHR export'!$A$2:$A$30,0))),"Missing")</f>
        <v>26100</v>
      </c>
      <c r="G6" s="9" t="n">
        <f aca="false">IFERROR(N(INDEX('brioHR export'!$W$2:$W$30,MATCH($A6,'brioHR export'!$A$2:$A$30,0))),"Missing")</f>
        <v>2874</v>
      </c>
      <c r="H6" s="9" t="n">
        <f aca="false">IFERROR(N(INDEX('brioHR export'!$X$2:$X$30,MATCH($A6,'brioHR export'!$A$2:$A$30,0))),"Missing")</f>
        <v>130.5</v>
      </c>
      <c r="I6" s="9" t="n">
        <f aca="false">IFERROR(N(INDEX('brioHR export'!$Y$2:$Y$30,MATCH($A6,'brioHR export'!$A$2:$A$30,0))),"Missing")</f>
        <v>52.2</v>
      </c>
      <c r="J6" s="9" t="n">
        <f aca="false">IFERROR(N(INDEX('brioHR export'!$Z$2:$Z$30,MATCH($A6,'brioHR export'!$A$2:$A$30,0))),"Missing")</f>
        <v>426</v>
      </c>
      <c r="K6" s="9" t="n">
        <f aca="false">IFERROR(N(INDEX('brioHR export'!$AD$2:$AD$30,MATCH($A6,'brioHR export'!$A$2:$A$30,0))),"Missing")</f>
        <v>22617.3</v>
      </c>
      <c r="L6" s="9" t="n">
        <f aca="false">IFERROR(N(INDEX('brioHR export'!$AE$2:$AE$30,MATCH($A6,'brioHR export'!$A$2:$A$30,0))),"Missing")</f>
        <v>3396</v>
      </c>
      <c r="M6" s="9" t="n">
        <f aca="false">IFERROR(N(INDEX('brioHR export'!$AF$2:$AF$30,MATCH($A6,'brioHR export'!$A$2:$A$30,0))),"Missing")</f>
        <v>456.9</v>
      </c>
      <c r="N6" s="9" t="n">
        <f aca="false">IFERROR(N(INDEX('brioHR export'!$AG$2:$AG$30,MATCH($A6,'brioHR export'!$A$2:$A$30,0))),"Missing")</f>
        <v>52.2</v>
      </c>
      <c r="O6" s="9" t="n">
        <f aca="false">IFERROR(N(INDEX('brioHR export'!$AH$2:$AH$30,MATCH($A6,'brioHR export'!$A$2:$A$30,0))),"Missing")</f>
        <v>261</v>
      </c>
      <c r="P6" s="9" t="n">
        <f aca="false">'Old system (cleaned)'!D3</f>
        <v>25200</v>
      </c>
      <c r="Q6" s="9" t="n">
        <f aca="false">'Old system (cleaned)'!I3</f>
        <v>0</v>
      </c>
      <c r="R6" s="9" t="n">
        <f aca="false">'Old system (cleaned)'!K3</f>
        <v>26100</v>
      </c>
      <c r="S6" s="9" t="n">
        <f aca="false">'Old system (cleaned)'!L3</f>
        <v>2874</v>
      </c>
      <c r="T6" s="9" t="n">
        <f aca="false">'Old system (cleaned)'!N3</f>
        <v>130.5</v>
      </c>
      <c r="U6" s="9" t="n">
        <f aca="false">'Old system (cleaned)'!O3</f>
        <v>52.2</v>
      </c>
      <c r="V6" s="9" t="n">
        <f aca="false">'Old system (cleaned)'!P3</f>
        <v>426</v>
      </c>
      <c r="W6" s="9" t="n">
        <f aca="false">'Old system (cleaned)'!R3</f>
        <v>22617.3</v>
      </c>
      <c r="X6" s="9" t="n">
        <f aca="false">'Old system (cleaned)'!S3</f>
        <v>3396</v>
      </c>
      <c r="Y6" s="9" t="n">
        <f aca="false">'Old system (cleaned)'!U3</f>
        <v>456.9</v>
      </c>
      <c r="Z6" s="9" t="n">
        <f aca="false">'Old system (cleaned)'!V3</f>
        <v>52.2</v>
      </c>
      <c r="AA6" s="9" t="n">
        <f aca="false">'Old system (cleaned)'!W3</f>
        <v>261</v>
      </c>
      <c r="AB6" s="9" t="n">
        <f aca="false">IF(ISNUMBER(D6),ROUND(D6-P6,2),"Missing")</f>
        <v>0</v>
      </c>
      <c r="AC6" s="9" t="n">
        <f aca="false">IF(ISNUMBER(E6),ROUND(E6-Q6,2),"Missing")</f>
        <v>0</v>
      </c>
      <c r="AD6" s="9" t="n">
        <f aca="false">IF(ISNUMBER(F6),ROUND(F6-R6,2),"Missing")</f>
        <v>0</v>
      </c>
      <c r="AE6" s="9" t="n">
        <f aca="false">IF(ISNUMBER(G6),ROUND(G6-S6,2),"Missing")</f>
        <v>0</v>
      </c>
      <c r="AF6" s="9" t="n">
        <f aca="false">IF(ISNUMBER(H6),ROUND(H6-T6,2),"Missing")</f>
        <v>0</v>
      </c>
      <c r="AG6" s="9" t="n">
        <f aca="false">IF(ISNUMBER(I6),ROUND(I6-U6,2),"Missing")</f>
        <v>0</v>
      </c>
      <c r="AH6" s="9" t="n">
        <f aca="false">IF(ISNUMBER(J6),ROUND(J6-V6,2),"Missing")</f>
        <v>0</v>
      </c>
      <c r="AI6" s="9" t="n">
        <f aca="false">IF(ISNUMBER(K6),ROUND(K6-W6,2),"Missing")</f>
        <v>0</v>
      </c>
      <c r="AJ6" s="9" t="n">
        <f aca="false">IF(ISNUMBER(L6),ROUND(L6-X6,2),"Missing")</f>
        <v>0</v>
      </c>
      <c r="AK6" s="9" t="n">
        <f aca="false">IF(ISNUMBER(M6),ROUND(M6-Y6,2),"Missing")</f>
        <v>0</v>
      </c>
      <c r="AL6" s="9" t="n">
        <f aca="false">IF(ISNUMBER(N6),ROUND(N6-Z6,2),"Missing")</f>
        <v>0</v>
      </c>
      <c r="AM6" s="9" t="n">
        <f aca="false">IF(ISNUMBER(O6),ROUND(O6-AA6,2),"Missing")</f>
        <v>0</v>
      </c>
      <c r="AN6" s="8" t="str">
        <f aca="false">IF(COUNTIF(AB6:AM6,"Missing")&gt;0,"Missing in brioHR",IF(COUNTIF(AB6:AM6,"&lt;&gt;0")&gt;0,"Check","OK"))</f>
        <v>OK</v>
      </c>
    </row>
    <row r="7" customFormat="false" ht="15" hidden="false" customHeight="false" outlineLevel="0" collapsed="false">
      <c r="A7" s="8" t="str">
        <f aca="false">'Old system (cleaned)'!A4</f>
        <v>003</v>
      </c>
      <c r="B7" s="8" t="str">
        <f aca="false">'Old system (cleaned)'!B4</f>
        <v>PRIYA A/P RAJENDRAN</v>
      </c>
      <c r="C7" s="8" t="str">
        <f aca="false">'Old system (cleaned)'!C4</f>
        <v>Accounts</v>
      </c>
      <c r="D7" s="9" t="n">
        <f aca="false">IFERROR(N(INDEX('brioHR export'!$F$2:$F$30,MATCH($A7,'brioHR export'!$A$2:$A$30,0))),"Missing")</f>
        <v>23400</v>
      </c>
      <c r="E7" s="9" t="n">
        <f aca="false">IFERROR(N(INDEX('brioHR export'!$I$2:$I$30,MATCH($A7,'brioHR export'!$A$2:$A$30,0))),"Missing")</f>
        <v>0</v>
      </c>
      <c r="F7" s="9" t="n">
        <f aca="false">IFERROR(N(INDEX('brioHR export'!$V$2:$V$30,MATCH($A7,'brioHR export'!$A$2:$A$30,0))),"Missing")</f>
        <v>24300</v>
      </c>
      <c r="G7" s="9" t="n">
        <f aca="false">IFERROR(N(INDEX('brioHR export'!$W$2:$W$30,MATCH($A7,'brioHR export'!$A$2:$A$30,0))),"Missing")</f>
        <v>2676</v>
      </c>
      <c r="H7" s="9" t="n">
        <f aca="false">IFERROR(N(INDEX('brioHR export'!$X$2:$X$30,MATCH($A7,'brioHR export'!$A$2:$A$30,0))),"Missing")</f>
        <v>121.5</v>
      </c>
      <c r="I7" s="9" t="n">
        <f aca="false">IFERROR(N(INDEX('brioHR export'!$Y$2:$Y$30,MATCH($A7,'brioHR export'!$A$2:$A$30,0))),"Missing")</f>
        <v>48.6</v>
      </c>
      <c r="J7" s="9" t="n">
        <f aca="false">IFERROR(N(INDEX('brioHR export'!$Z$2:$Z$30,MATCH($A7,'brioHR export'!$A$2:$A$30,0))),"Missing")</f>
        <v>318</v>
      </c>
      <c r="K7" s="9" t="n">
        <f aca="false">IFERROR(N(INDEX('brioHR export'!$AD$2:$AD$30,MATCH($A7,'brioHR export'!$A$2:$A$30,0))),"Missing")</f>
        <v>19935.9</v>
      </c>
      <c r="L7" s="9" t="n">
        <f aca="false">IFERROR(N(INDEX('brioHR export'!$AE$2:$AE$30,MATCH($A7,'brioHR export'!$A$2:$A$30,0))),"Missing")</f>
        <v>3162</v>
      </c>
      <c r="M7" s="9" t="n">
        <f aca="false">IFERROR(N(INDEX('brioHR export'!$AF$2:$AF$30,MATCH($A7,'brioHR export'!$A$2:$A$30,0))),"Missing")</f>
        <v>425.4</v>
      </c>
      <c r="N7" s="9" t="n">
        <f aca="false">IFERROR(N(INDEX('brioHR export'!$AG$2:$AG$30,MATCH($A7,'brioHR export'!$A$2:$A$30,0))),"Missing")</f>
        <v>48.6</v>
      </c>
      <c r="O7" s="9" t="n">
        <f aca="false">IFERROR(N(INDEX('brioHR export'!$AH$2:$AH$30,MATCH($A7,'brioHR export'!$A$2:$A$30,0))),"Missing")</f>
        <v>243</v>
      </c>
      <c r="P7" s="9" t="n">
        <f aca="false">'Old system (cleaned)'!D4</f>
        <v>23400</v>
      </c>
      <c r="Q7" s="9" t="n">
        <f aca="false">'Old system (cleaned)'!I4</f>
        <v>0</v>
      </c>
      <c r="R7" s="9" t="n">
        <f aca="false">'Old system (cleaned)'!K4</f>
        <v>24300</v>
      </c>
      <c r="S7" s="9" t="n">
        <f aca="false">'Old system (cleaned)'!L4</f>
        <v>2676</v>
      </c>
      <c r="T7" s="9" t="n">
        <f aca="false">'Old system (cleaned)'!N4</f>
        <v>121.5</v>
      </c>
      <c r="U7" s="9" t="n">
        <f aca="false">'Old system (cleaned)'!O4</f>
        <v>48.6</v>
      </c>
      <c r="V7" s="9" t="n">
        <f aca="false">'Old system (cleaned)'!P4</f>
        <v>318</v>
      </c>
      <c r="W7" s="9" t="n">
        <f aca="false">'Old system (cleaned)'!R4</f>
        <v>19935.9</v>
      </c>
      <c r="X7" s="9" t="n">
        <f aca="false">'Old system (cleaned)'!S4</f>
        <v>3162</v>
      </c>
      <c r="Y7" s="9" t="n">
        <f aca="false">'Old system (cleaned)'!U4</f>
        <v>425.4</v>
      </c>
      <c r="Z7" s="9" t="n">
        <f aca="false">'Old system (cleaned)'!V4</f>
        <v>48.6</v>
      </c>
      <c r="AA7" s="9" t="n">
        <f aca="false">'Old system (cleaned)'!W4</f>
        <v>243</v>
      </c>
      <c r="AB7" s="9" t="n">
        <f aca="false">IF(ISNUMBER(D7),ROUND(D7-P7,2),"Missing")</f>
        <v>0</v>
      </c>
      <c r="AC7" s="9" t="n">
        <f aca="false">IF(ISNUMBER(E7),ROUND(E7-Q7,2),"Missing")</f>
        <v>0</v>
      </c>
      <c r="AD7" s="9" t="n">
        <f aca="false">IF(ISNUMBER(F7),ROUND(F7-R7,2),"Missing")</f>
        <v>0</v>
      </c>
      <c r="AE7" s="9" t="n">
        <f aca="false">IF(ISNUMBER(G7),ROUND(G7-S7,2),"Missing")</f>
        <v>0</v>
      </c>
      <c r="AF7" s="9" t="n">
        <f aca="false">IF(ISNUMBER(H7),ROUND(H7-T7,2),"Missing")</f>
        <v>0</v>
      </c>
      <c r="AG7" s="9" t="n">
        <f aca="false">IF(ISNUMBER(I7),ROUND(I7-U7,2),"Missing")</f>
        <v>0</v>
      </c>
      <c r="AH7" s="9" t="n">
        <f aca="false">IF(ISNUMBER(J7),ROUND(J7-V7,2),"Missing")</f>
        <v>0</v>
      </c>
      <c r="AI7" s="9" t="n">
        <f aca="false">IF(ISNUMBER(K7),ROUND(K7-W7,2),"Missing")</f>
        <v>0</v>
      </c>
      <c r="AJ7" s="9" t="n">
        <f aca="false">IF(ISNUMBER(L7),ROUND(L7-X7,2),"Missing")</f>
        <v>0</v>
      </c>
      <c r="AK7" s="9" t="n">
        <f aca="false">IF(ISNUMBER(M7),ROUND(M7-Y7,2),"Missing")</f>
        <v>0</v>
      </c>
      <c r="AL7" s="9" t="n">
        <f aca="false">IF(ISNUMBER(N7),ROUND(N7-Z7,2),"Missing")</f>
        <v>0</v>
      </c>
      <c r="AM7" s="9" t="n">
        <f aca="false">IF(ISNUMBER(O7),ROUND(O7-AA7,2),"Missing")</f>
        <v>0</v>
      </c>
      <c r="AN7" s="8" t="str">
        <f aca="false">IF(COUNTIF(AB7:AM7,"Missing")&gt;0,"Missing in brioHR",IF(COUNTIF(AB7:AM7,"&lt;&gt;0")&gt;0,"Check","OK"))</f>
        <v>OK</v>
      </c>
    </row>
    <row r="8" customFormat="false" ht="15" hidden="false" customHeight="false" outlineLevel="0" collapsed="false">
      <c r="A8" s="8" t="str">
        <f aca="false">'Old system (cleaned)'!A5</f>
        <v>004</v>
      </c>
      <c r="B8" s="8" t="str">
        <f aca="false">'Old system (cleaned)'!B5</f>
        <v>AMIRUL BIN HASSAN</v>
      </c>
      <c r="C8" s="8" t="str">
        <f aca="false">'Old system (cleaned)'!C5</f>
        <v>Accounts</v>
      </c>
      <c r="D8" s="9" t="n">
        <f aca="false">IFERROR(N(INDEX('brioHR export'!$F$2:$F$30,MATCH($A8,'brioHR export'!$A$2:$A$30,0))),"Missing")</f>
        <v>18600</v>
      </c>
      <c r="E8" s="9" t="n">
        <f aca="false">IFERROR(N(INDEX('brioHR export'!$I$2:$I$30,MATCH($A8,'brioHR export'!$A$2:$A$30,0))),"Missing")</f>
        <v>0</v>
      </c>
      <c r="F8" s="9" t="n">
        <f aca="false">IFERROR(N(INDEX('brioHR export'!$V$2:$V$30,MATCH($A8,'brioHR export'!$A$2:$A$30,0))),"Missing")</f>
        <v>19500</v>
      </c>
      <c r="G8" s="9" t="n">
        <f aca="false">IFERROR(N(INDEX('brioHR export'!$W$2:$W$30,MATCH($A8,'brioHR export'!$A$2:$A$30,0))),"Missing")</f>
        <v>2148</v>
      </c>
      <c r="H8" s="9" t="n">
        <f aca="false">IFERROR(N(INDEX('brioHR export'!$X$2:$X$30,MATCH($A8,'brioHR export'!$A$2:$A$30,0))),"Missing")</f>
        <v>97.5</v>
      </c>
      <c r="I8" s="9" t="n">
        <f aca="false">IFERROR(N(INDEX('brioHR export'!$Y$2:$Y$30,MATCH($A8,'brioHR export'!$A$2:$A$30,0))),"Missing")</f>
        <v>39</v>
      </c>
      <c r="J8" s="9" t="n">
        <f aca="false">IFERROR(N(INDEX('brioHR export'!$Z$2:$Z$30,MATCH($A8,'brioHR export'!$A$2:$A$30,0))),"Missing")</f>
        <v>0</v>
      </c>
      <c r="K8" s="9" t="n">
        <f aca="false">IFERROR(N(INDEX('brioHR export'!$AD$2:$AD$30,MATCH($A8,'brioHR export'!$A$2:$A$30,0))),"Missing")</f>
        <v>17215.5</v>
      </c>
      <c r="L8" s="9" t="n">
        <f aca="false">IFERROR(N(INDEX('brioHR export'!$AE$2:$AE$30,MATCH($A8,'brioHR export'!$A$2:$A$30,0))),"Missing")</f>
        <v>2538</v>
      </c>
      <c r="M8" s="9" t="n">
        <f aca="false">IFERROR(N(INDEX('brioHR export'!$AF$2:$AF$30,MATCH($A8,'brioHR export'!$A$2:$A$30,0))),"Missing")</f>
        <v>341.4</v>
      </c>
      <c r="N8" s="9" t="n">
        <f aca="false">IFERROR(N(INDEX('brioHR export'!$AG$2:$AG$30,MATCH($A8,'brioHR export'!$A$2:$A$30,0))),"Missing")</f>
        <v>39</v>
      </c>
      <c r="O8" s="9" t="n">
        <f aca="false">IFERROR(N(INDEX('brioHR export'!$AH$2:$AH$30,MATCH($A8,'brioHR export'!$A$2:$A$30,0))),"Missing")</f>
        <v>195</v>
      </c>
      <c r="P8" s="9" t="n">
        <f aca="false">'Old system (cleaned)'!D5</f>
        <v>18600</v>
      </c>
      <c r="Q8" s="9" t="n">
        <f aca="false">'Old system (cleaned)'!I5</f>
        <v>0</v>
      </c>
      <c r="R8" s="9" t="n">
        <f aca="false">'Old system (cleaned)'!K5</f>
        <v>19500</v>
      </c>
      <c r="S8" s="9" t="n">
        <f aca="false">'Old system (cleaned)'!L5</f>
        <v>2148</v>
      </c>
      <c r="T8" s="9" t="n">
        <f aca="false">'Old system (cleaned)'!N5</f>
        <v>97.5</v>
      </c>
      <c r="U8" s="9" t="n">
        <f aca="false">'Old system (cleaned)'!O5</f>
        <v>39</v>
      </c>
      <c r="V8" s="9" t="n">
        <f aca="false">'Old system (cleaned)'!P5</f>
        <v>0</v>
      </c>
      <c r="W8" s="9" t="n">
        <f aca="false">'Old system (cleaned)'!R5</f>
        <v>17215.5</v>
      </c>
      <c r="X8" s="9" t="n">
        <f aca="false">'Old system (cleaned)'!S5</f>
        <v>2538</v>
      </c>
      <c r="Y8" s="9" t="n">
        <f aca="false">'Old system (cleaned)'!U5</f>
        <v>341.4</v>
      </c>
      <c r="Z8" s="9" t="n">
        <f aca="false">'Old system (cleaned)'!V5</f>
        <v>39</v>
      </c>
      <c r="AA8" s="9" t="n">
        <f aca="false">'Old system (cleaned)'!W5</f>
        <v>195</v>
      </c>
      <c r="AB8" s="9" t="n">
        <f aca="false">IF(ISNUMBER(D8),ROUND(D8-P8,2),"Missing")</f>
        <v>0</v>
      </c>
      <c r="AC8" s="9" t="n">
        <f aca="false">IF(ISNUMBER(E8),ROUND(E8-Q8,2),"Missing")</f>
        <v>0</v>
      </c>
      <c r="AD8" s="9" t="n">
        <f aca="false">IF(ISNUMBER(F8),ROUND(F8-R8,2),"Missing")</f>
        <v>0</v>
      </c>
      <c r="AE8" s="9" t="n">
        <f aca="false">IF(ISNUMBER(G8),ROUND(G8-S8,2),"Missing")</f>
        <v>0</v>
      </c>
      <c r="AF8" s="9" t="n">
        <f aca="false">IF(ISNUMBER(H8),ROUND(H8-T8,2),"Missing")</f>
        <v>0</v>
      </c>
      <c r="AG8" s="9" t="n">
        <f aca="false">IF(ISNUMBER(I8),ROUND(I8-U8,2),"Missing")</f>
        <v>0</v>
      </c>
      <c r="AH8" s="9" t="n">
        <f aca="false">IF(ISNUMBER(J8),ROUND(J8-V8,2),"Missing")</f>
        <v>0</v>
      </c>
      <c r="AI8" s="9" t="n">
        <f aca="false">IF(ISNUMBER(K8),ROUND(K8-W8,2),"Missing")</f>
        <v>0</v>
      </c>
      <c r="AJ8" s="9" t="n">
        <f aca="false">IF(ISNUMBER(L8),ROUND(L8-X8,2),"Missing")</f>
        <v>0</v>
      </c>
      <c r="AK8" s="9" t="n">
        <f aca="false">IF(ISNUMBER(M8),ROUND(M8-Y8,2),"Missing")</f>
        <v>0</v>
      </c>
      <c r="AL8" s="9" t="n">
        <f aca="false">IF(ISNUMBER(N8),ROUND(N8-Z8,2),"Missing")</f>
        <v>0</v>
      </c>
      <c r="AM8" s="9" t="n">
        <f aca="false">IF(ISNUMBER(O8),ROUND(O8-AA8,2),"Missing")</f>
        <v>0</v>
      </c>
      <c r="AN8" s="8" t="str">
        <f aca="false">IF(COUNTIF(AB8:AM8,"Missing")&gt;0,"Missing in brioHR",IF(COUNTIF(AB8:AM8,"&lt;&gt;0")&gt;0,"Check","OK"))</f>
        <v>OK</v>
      </c>
    </row>
    <row r="9" customFormat="false" ht="15" hidden="false" customHeight="false" outlineLevel="0" collapsed="false">
      <c r="A9" s="8" t="str">
        <f aca="false">'Old system (cleaned)'!A6</f>
        <v>005</v>
      </c>
      <c r="B9" s="8" t="str">
        <f aca="false">'Old system (cleaned)'!B6</f>
        <v>TAN MEI LING</v>
      </c>
      <c r="C9" s="8" t="str">
        <f aca="false">'Old system (cleaned)'!C6</f>
        <v>Accounts</v>
      </c>
      <c r="D9" s="9" t="n">
        <f aca="false">IFERROR(N(INDEX('brioHR export'!$F$2:$F$30,MATCH($A9,'brioHR export'!$A$2:$A$30,0))),"Missing")</f>
        <v>33600</v>
      </c>
      <c r="E9" s="9" t="n">
        <f aca="false">IFERROR(N(INDEX('brioHR export'!$I$2:$I$30,MATCH($A9,'brioHR export'!$A$2:$A$30,0))),"Missing")</f>
        <v>5600</v>
      </c>
      <c r="F9" s="9" t="n">
        <f aca="false">IFERROR(N(INDEX('brioHR export'!$V$2:$V$30,MATCH($A9,'brioHR export'!$A$2:$A$30,0))),"Missing")</f>
        <v>40700</v>
      </c>
      <c r="G9" s="9" t="n">
        <f aca="false">IFERROR(N(INDEX('brioHR export'!$W$2:$W$30,MATCH($A9,'brioHR export'!$A$2:$A$30,0))),"Missing")</f>
        <v>3798</v>
      </c>
      <c r="H9" s="9" t="n">
        <f aca="false">IFERROR(N(INDEX('brioHR export'!$X$2:$X$30,MATCH($A9,'brioHR export'!$A$2:$A$30,0))),"Missing")</f>
        <v>172.5</v>
      </c>
      <c r="I9" s="9" t="n">
        <f aca="false">IFERROR(N(INDEX('brioHR export'!$Y$2:$Y$30,MATCH($A9,'brioHR export'!$A$2:$A$30,0))),"Missing")</f>
        <v>69</v>
      </c>
      <c r="J9" s="9" t="n">
        <f aca="false">IFERROR(N(INDEX('brioHR export'!$Z$2:$Z$30,MATCH($A9,'brioHR export'!$A$2:$A$30,0))),"Missing")</f>
        <v>1696</v>
      </c>
      <c r="K9" s="9" t="n">
        <f aca="false">IFERROR(N(INDEX('brioHR export'!$AD$2:$AD$30,MATCH($A9,'brioHR export'!$A$2:$A$30,0))),"Missing")</f>
        <v>34964.5</v>
      </c>
      <c r="L9" s="9" t="n">
        <f aca="false">IFERROR(N(INDEX('brioHR export'!$AE$2:$AE$30,MATCH($A9,'brioHR export'!$A$2:$A$30,0))),"Missing")</f>
        <v>4140</v>
      </c>
      <c r="M9" s="9" t="n">
        <f aca="false">IFERROR(N(INDEX('brioHR export'!$AF$2:$AF$30,MATCH($A9,'brioHR export'!$A$2:$A$30,0))),"Missing")</f>
        <v>603.9</v>
      </c>
      <c r="N9" s="9" t="n">
        <f aca="false">IFERROR(N(INDEX('brioHR export'!$AG$2:$AG$30,MATCH($A9,'brioHR export'!$A$2:$A$30,0))),"Missing")</f>
        <v>69</v>
      </c>
      <c r="O9" s="9" t="n">
        <f aca="false">IFERROR(N(INDEX('brioHR export'!$AH$2:$AH$30,MATCH($A9,'brioHR export'!$A$2:$A$30,0))),"Missing")</f>
        <v>345</v>
      </c>
      <c r="P9" s="9" t="n">
        <f aca="false">'Old system (cleaned)'!D6</f>
        <v>33600</v>
      </c>
      <c r="Q9" s="9" t="n">
        <f aca="false">'Old system (cleaned)'!I6</f>
        <v>5600</v>
      </c>
      <c r="R9" s="9" t="n">
        <f aca="false">'Old system (cleaned)'!K6</f>
        <v>40700</v>
      </c>
      <c r="S9" s="9" t="n">
        <f aca="false">'Old system (cleaned)'!L6</f>
        <v>4414</v>
      </c>
      <c r="T9" s="9" t="n">
        <f aca="false">'Old system (cleaned)'!N6</f>
        <v>172.5</v>
      </c>
      <c r="U9" s="9" t="n">
        <f aca="false">'Old system (cleaned)'!O6</f>
        <v>69</v>
      </c>
      <c r="V9" s="9" t="n">
        <f aca="false">'Old system (cleaned)'!P6</f>
        <v>1696</v>
      </c>
      <c r="W9" s="9" t="n">
        <f aca="false">'Old system (cleaned)'!R6</f>
        <v>34348.5</v>
      </c>
      <c r="X9" s="9" t="n">
        <f aca="false">'Old system (cleaned)'!S6</f>
        <v>4812</v>
      </c>
      <c r="Y9" s="9" t="n">
        <f aca="false">'Old system (cleaned)'!U6</f>
        <v>603.9</v>
      </c>
      <c r="Z9" s="9" t="n">
        <f aca="false">'Old system (cleaned)'!V6</f>
        <v>69</v>
      </c>
      <c r="AA9" s="9" t="n">
        <f aca="false">'Old system (cleaned)'!W6</f>
        <v>345</v>
      </c>
      <c r="AB9" s="9" t="n">
        <f aca="false">IF(ISNUMBER(D9),ROUND(D9-P9,2),"Missing")</f>
        <v>0</v>
      </c>
      <c r="AC9" s="9" t="n">
        <f aca="false">IF(ISNUMBER(E9),ROUND(E9-Q9,2),"Missing")</f>
        <v>0</v>
      </c>
      <c r="AD9" s="9" t="n">
        <f aca="false">IF(ISNUMBER(F9),ROUND(F9-R9,2),"Missing")</f>
        <v>0</v>
      </c>
      <c r="AE9" s="9" t="n">
        <f aca="false">IF(ISNUMBER(G9),ROUND(G9-S9,2),"Missing")</f>
        <v>-616</v>
      </c>
      <c r="AF9" s="9" t="n">
        <f aca="false">IF(ISNUMBER(H9),ROUND(H9-T9,2),"Missing")</f>
        <v>0</v>
      </c>
      <c r="AG9" s="9" t="n">
        <f aca="false">IF(ISNUMBER(I9),ROUND(I9-U9,2),"Missing")</f>
        <v>0</v>
      </c>
      <c r="AH9" s="9" t="n">
        <f aca="false">IF(ISNUMBER(J9),ROUND(J9-V9,2),"Missing")</f>
        <v>0</v>
      </c>
      <c r="AI9" s="9" t="n">
        <f aca="false">IF(ISNUMBER(K9),ROUND(K9-W9,2),"Missing")</f>
        <v>616</v>
      </c>
      <c r="AJ9" s="9" t="n">
        <f aca="false">IF(ISNUMBER(L9),ROUND(L9-X9,2),"Missing")</f>
        <v>-672</v>
      </c>
      <c r="AK9" s="9" t="n">
        <f aca="false">IF(ISNUMBER(M9),ROUND(M9-Y9,2),"Missing")</f>
        <v>0</v>
      </c>
      <c r="AL9" s="9" t="n">
        <f aca="false">IF(ISNUMBER(N9),ROUND(N9-Z9,2),"Missing")</f>
        <v>0</v>
      </c>
      <c r="AM9" s="9" t="n">
        <f aca="false">IF(ISNUMBER(O9),ROUND(O9-AA9,2),"Missing")</f>
        <v>0</v>
      </c>
      <c r="AN9" s="8" t="str">
        <f aca="false">IF(COUNTIF(AB9:AM9,"Missing")&gt;0,"Missing in brioHR",IF(COUNTIF(AB9:AM9,"&lt;&gt;0")&gt;0,"Check","OK"))</f>
        <v>Check</v>
      </c>
    </row>
    <row r="10" customFormat="false" ht="15" hidden="false" customHeight="false" outlineLevel="0" collapsed="false">
      <c r="A10" s="8" t="str">
        <f aca="false">'Old system (cleaned)'!A7</f>
        <v>006</v>
      </c>
      <c r="B10" s="8" t="str">
        <f aca="false">'Old system (cleaned)'!B7</f>
        <v>SITI HAJAR BINTI OSMAN</v>
      </c>
      <c r="C10" s="8" t="str">
        <f aca="false">'Old system (cleaned)'!C7</f>
        <v>Accounts</v>
      </c>
      <c r="D10" s="9" t="n">
        <f aca="false">IFERROR(N(INDEX('brioHR export'!$F$2:$F$30,MATCH($A10,'brioHR export'!$A$2:$A$30,0))),"Missing")</f>
        <v>16800</v>
      </c>
      <c r="E10" s="9" t="n">
        <f aca="false">IFERROR(N(INDEX('brioHR export'!$I$2:$I$30,MATCH($A10,'brioHR export'!$A$2:$A$30,0))),"Missing")</f>
        <v>0</v>
      </c>
      <c r="F10" s="9" t="n">
        <f aca="false">IFERROR(N(INDEX('brioHR export'!$V$2:$V$30,MATCH($A10,'brioHR export'!$A$2:$A$30,0))),"Missing")</f>
        <v>17484.62</v>
      </c>
      <c r="G10" s="9" t="n">
        <f aca="false">IFERROR(N(INDEX('brioHR export'!$W$2:$W$30,MATCH($A10,'brioHR export'!$A$2:$A$30,0))),"Missing")</f>
        <v>1926</v>
      </c>
      <c r="H10" s="9" t="n">
        <f aca="false">IFERROR(N(INDEX('brioHR export'!$X$2:$X$30,MATCH($A10,'brioHR export'!$A$2:$A$30,0))),"Missing")</f>
        <v>87.4</v>
      </c>
      <c r="I10" s="9" t="n">
        <f aca="false">IFERROR(N(INDEX('brioHR export'!$Y$2:$Y$30,MATCH($A10,'brioHR export'!$A$2:$A$30,0))),"Missing")</f>
        <v>34.95</v>
      </c>
      <c r="J10" s="9" t="n">
        <f aca="false">IFERROR(N(INDEX('brioHR export'!$Z$2:$Z$30,MATCH($A10,'brioHR export'!$A$2:$A$30,0))),"Missing")</f>
        <v>0</v>
      </c>
      <c r="K10" s="9" t="n">
        <f aca="false">IFERROR(N(INDEX('brioHR export'!$AD$2:$AD$30,MATCH($A10,'brioHR export'!$A$2:$A$30,0))),"Missing")</f>
        <v>15436.27</v>
      </c>
      <c r="L10" s="9" t="n">
        <f aca="false">IFERROR(N(INDEX('brioHR export'!$AE$2:$AE$30,MATCH($A10,'brioHR export'!$A$2:$A$30,0))),"Missing")</f>
        <v>2276</v>
      </c>
      <c r="M10" s="9" t="n">
        <f aca="false">IFERROR(N(INDEX('brioHR export'!$AF$2:$AF$30,MATCH($A10,'brioHR export'!$A$2:$A$30,0))),"Missing")</f>
        <v>306.1</v>
      </c>
      <c r="N10" s="9" t="n">
        <f aca="false">IFERROR(N(INDEX('brioHR export'!$AG$2:$AG$30,MATCH($A10,'brioHR export'!$A$2:$A$30,0))),"Missing")</f>
        <v>34.95</v>
      </c>
      <c r="O10" s="9" t="n">
        <f aca="false">IFERROR(N(INDEX('brioHR export'!$AH$2:$AH$30,MATCH($A10,'brioHR export'!$A$2:$A$30,0))),"Missing")</f>
        <v>177</v>
      </c>
      <c r="P10" s="9" t="n">
        <f aca="false">'Old system (cleaned)'!D7</f>
        <v>16800</v>
      </c>
      <c r="Q10" s="9" t="n">
        <f aca="false">'Old system (cleaned)'!I7</f>
        <v>0</v>
      </c>
      <c r="R10" s="9" t="n">
        <f aca="false">'Old system (cleaned)'!K7</f>
        <v>17484.62</v>
      </c>
      <c r="S10" s="9" t="n">
        <f aca="false">'Old system (cleaned)'!L7</f>
        <v>1926</v>
      </c>
      <c r="T10" s="9" t="n">
        <f aca="false">'Old system (cleaned)'!N7</f>
        <v>87.4</v>
      </c>
      <c r="U10" s="9" t="n">
        <f aca="false">'Old system (cleaned)'!O7</f>
        <v>34.95</v>
      </c>
      <c r="V10" s="9" t="n">
        <f aca="false">'Old system (cleaned)'!P7</f>
        <v>0</v>
      </c>
      <c r="W10" s="9" t="n">
        <f aca="false">'Old system (cleaned)'!R7</f>
        <v>15436.27</v>
      </c>
      <c r="X10" s="9" t="n">
        <f aca="false">'Old system (cleaned)'!S7</f>
        <v>2276</v>
      </c>
      <c r="Y10" s="9" t="n">
        <f aca="false">'Old system (cleaned)'!U7</f>
        <v>306.1</v>
      </c>
      <c r="Z10" s="9" t="n">
        <f aca="false">'Old system (cleaned)'!V7</f>
        <v>34.95</v>
      </c>
      <c r="AA10" s="9" t="n">
        <f aca="false">'Old system (cleaned)'!W7</f>
        <v>177</v>
      </c>
      <c r="AB10" s="9" t="n">
        <f aca="false">IF(ISNUMBER(D10),ROUND(D10-P10,2),"Missing")</f>
        <v>0</v>
      </c>
      <c r="AC10" s="9" t="n">
        <f aca="false">IF(ISNUMBER(E10),ROUND(E10-Q10,2),"Missing")</f>
        <v>0</v>
      </c>
      <c r="AD10" s="9" t="n">
        <f aca="false">IF(ISNUMBER(F10),ROUND(F10-R10,2),"Missing")</f>
        <v>0</v>
      </c>
      <c r="AE10" s="9" t="n">
        <f aca="false">IF(ISNUMBER(G10),ROUND(G10-S10,2),"Missing")</f>
        <v>0</v>
      </c>
      <c r="AF10" s="9" t="n">
        <f aca="false">IF(ISNUMBER(H10),ROUND(H10-T10,2),"Missing")</f>
        <v>0</v>
      </c>
      <c r="AG10" s="9" t="n">
        <f aca="false">IF(ISNUMBER(I10),ROUND(I10-U10,2),"Missing")</f>
        <v>0</v>
      </c>
      <c r="AH10" s="9" t="n">
        <f aca="false">IF(ISNUMBER(J10),ROUND(J10-V10,2),"Missing")</f>
        <v>0</v>
      </c>
      <c r="AI10" s="9" t="n">
        <f aca="false">IF(ISNUMBER(K10),ROUND(K10-W10,2),"Missing")</f>
        <v>0</v>
      </c>
      <c r="AJ10" s="9" t="n">
        <f aca="false">IF(ISNUMBER(L10),ROUND(L10-X10,2),"Missing")</f>
        <v>0</v>
      </c>
      <c r="AK10" s="9" t="n">
        <f aca="false">IF(ISNUMBER(M10),ROUND(M10-Y10,2),"Missing")</f>
        <v>0</v>
      </c>
      <c r="AL10" s="9" t="n">
        <f aca="false">IF(ISNUMBER(N10),ROUND(N10-Z10,2),"Missing")</f>
        <v>0</v>
      </c>
      <c r="AM10" s="9" t="n">
        <f aca="false">IF(ISNUMBER(O10),ROUND(O10-AA10,2),"Missing")</f>
        <v>0</v>
      </c>
      <c r="AN10" s="8" t="str">
        <f aca="false">IF(COUNTIF(AB10:AM10,"Missing")&gt;0,"Missing in brioHR",IF(COUNTIF(AB10:AM10,"&lt;&gt;0")&gt;0,"Check","OK"))</f>
        <v>OK</v>
      </c>
    </row>
    <row r="11" customFormat="false" ht="15" hidden="false" customHeight="false" outlineLevel="0" collapsed="false">
      <c r="A11" s="8" t="str">
        <f aca="false">'Old system (cleaned)'!A8</f>
        <v>007</v>
      </c>
      <c r="B11" s="8" t="str">
        <f aca="false">'Old system (cleaned)'!B8</f>
        <v>DANIEL LIM JUN HAO</v>
      </c>
      <c r="C11" s="8" t="str">
        <f aca="false">'Old system (cleaned)'!C8</f>
        <v>Accounts</v>
      </c>
      <c r="D11" s="9" t="n">
        <f aca="false">IFERROR(N(INDEX('brioHR export'!$F$2:$F$30,MATCH($A11,'brioHR export'!$A$2:$A$30,0))),"Missing")</f>
        <v>21000</v>
      </c>
      <c r="E11" s="9" t="n">
        <f aca="false">IFERROR(N(INDEX('brioHR export'!$I$2:$I$30,MATCH($A11,'brioHR export'!$A$2:$A$30,0))),"Missing")</f>
        <v>0</v>
      </c>
      <c r="F11" s="9" t="n">
        <f aca="false">IFERROR(N(INDEX('brioHR export'!$V$2:$V$30,MATCH($A11,'brioHR export'!$A$2:$A$30,0))),"Missing")</f>
        <v>21900</v>
      </c>
      <c r="G11" s="9" t="n">
        <f aca="false">IFERROR(N(INDEX('brioHR export'!$W$2:$W$30,MATCH($A11,'brioHR export'!$A$2:$A$30,0))),"Missing")</f>
        <v>2412</v>
      </c>
      <c r="H11" s="9" t="n">
        <f aca="false">IFERROR(N(INDEX('brioHR export'!$X$2:$X$30,MATCH($A11,'brioHR export'!$A$2:$A$30,0))),"Missing")</f>
        <v>109.5</v>
      </c>
      <c r="I11" s="9" t="n">
        <f aca="false">IFERROR(N(INDEX('brioHR export'!$Y$2:$Y$30,MATCH($A11,'brioHR export'!$A$2:$A$30,0))),"Missing")</f>
        <v>43.8</v>
      </c>
      <c r="J11" s="9" t="n">
        <f aca="false">IFERROR(N(INDEX('brioHR export'!$Z$2:$Z$30,MATCH($A11,'brioHR export'!$A$2:$A$30,0))),"Missing")</f>
        <v>36.9</v>
      </c>
      <c r="K11" s="9" t="n">
        <f aca="false">IFERROR(N(INDEX('brioHR export'!$AD$2:$AD$30,MATCH($A11,'brioHR export'!$A$2:$A$30,0))),"Missing")</f>
        <v>19297.8</v>
      </c>
      <c r="L11" s="9" t="n">
        <f aca="false">IFERROR(N(INDEX('brioHR export'!$AE$2:$AE$30,MATCH($A11,'brioHR export'!$A$2:$A$30,0))),"Missing")</f>
        <v>2850</v>
      </c>
      <c r="M11" s="9" t="n">
        <f aca="false">IFERROR(N(INDEX('brioHR export'!$AF$2:$AF$30,MATCH($A11,'brioHR export'!$A$2:$A$30,0))),"Missing")</f>
        <v>383.4</v>
      </c>
      <c r="N11" s="9" t="n">
        <f aca="false">IFERROR(N(INDEX('brioHR export'!$AG$2:$AG$30,MATCH($A11,'brioHR export'!$A$2:$A$30,0))),"Missing")</f>
        <v>43.8</v>
      </c>
      <c r="O11" s="9" t="n">
        <f aca="false">IFERROR(N(INDEX('brioHR export'!$AH$2:$AH$30,MATCH($A11,'brioHR export'!$A$2:$A$30,0))),"Missing")</f>
        <v>219</v>
      </c>
      <c r="P11" s="9" t="n">
        <f aca="false">'Old system (cleaned)'!D8</f>
        <v>21000</v>
      </c>
      <c r="Q11" s="9" t="n">
        <f aca="false">'Old system (cleaned)'!I8</f>
        <v>0</v>
      </c>
      <c r="R11" s="9" t="n">
        <f aca="false">'Old system (cleaned)'!K8</f>
        <v>21900</v>
      </c>
      <c r="S11" s="9" t="n">
        <f aca="false">'Old system (cleaned)'!L8</f>
        <v>2412</v>
      </c>
      <c r="T11" s="9" t="n">
        <f aca="false">'Old system (cleaned)'!N8</f>
        <v>109.5</v>
      </c>
      <c r="U11" s="9" t="n">
        <f aca="false">'Old system (cleaned)'!O8</f>
        <v>43.8</v>
      </c>
      <c r="V11" s="9" t="n">
        <f aca="false">'Old system (cleaned)'!P8</f>
        <v>36.9</v>
      </c>
      <c r="W11" s="9" t="n">
        <f aca="false">'Old system (cleaned)'!R8</f>
        <v>19297.8</v>
      </c>
      <c r="X11" s="9" t="n">
        <f aca="false">'Old system (cleaned)'!S8</f>
        <v>2850</v>
      </c>
      <c r="Y11" s="9" t="n">
        <f aca="false">'Old system (cleaned)'!U8</f>
        <v>383.4</v>
      </c>
      <c r="Z11" s="9" t="n">
        <f aca="false">'Old system (cleaned)'!V8</f>
        <v>43.8</v>
      </c>
      <c r="AA11" s="9" t="n">
        <f aca="false">'Old system (cleaned)'!W8</f>
        <v>219</v>
      </c>
      <c r="AB11" s="9" t="n">
        <f aca="false">IF(ISNUMBER(D11),ROUND(D11-P11,2),"Missing")</f>
        <v>0</v>
      </c>
      <c r="AC11" s="9" t="n">
        <f aca="false">IF(ISNUMBER(E11),ROUND(E11-Q11,2),"Missing")</f>
        <v>0</v>
      </c>
      <c r="AD11" s="9" t="n">
        <f aca="false">IF(ISNUMBER(F11),ROUND(F11-R11,2),"Missing")</f>
        <v>0</v>
      </c>
      <c r="AE11" s="9" t="n">
        <f aca="false">IF(ISNUMBER(G11),ROUND(G11-S11,2),"Missing")</f>
        <v>0</v>
      </c>
      <c r="AF11" s="9" t="n">
        <f aca="false">IF(ISNUMBER(H11),ROUND(H11-T11,2),"Missing")</f>
        <v>0</v>
      </c>
      <c r="AG11" s="9" t="n">
        <f aca="false">IF(ISNUMBER(I11),ROUND(I11-U11,2),"Missing")</f>
        <v>0</v>
      </c>
      <c r="AH11" s="9" t="n">
        <f aca="false">IF(ISNUMBER(J11),ROUND(J11-V11,2),"Missing")</f>
        <v>0</v>
      </c>
      <c r="AI11" s="9" t="n">
        <f aca="false">IF(ISNUMBER(K11),ROUND(K11-W11,2),"Missing")</f>
        <v>0</v>
      </c>
      <c r="AJ11" s="9" t="n">
        <f aca="false">IF(ISNUMBER(L11),ROUND(L11-X11,2),"Missing")</f>
        <v>0</v>
      </c>
      <c r="AK11" s="9" t="n">
        <f aca="false">IF(ISNUMBER(M11),ROUND(M11-Y11,2),"Missing")</f>
        <v>0</v>
      </c>
      <c r="AL11" s="9" t="n">
        <f aca="false">IF(ISNUMBER(N11),ROUND(N11-Z11,2),"Missing")</f>
        <v>0</v>
      </c>
      <c r="AM11" s="9" t="n">
        <f aca="false">IF(ISNUMBER(O11),ROUND(O11-AA11,2),"Missing")</f>
        <v>0</v>
      </c>
      <c r="AN11" s="8" t="str">
        <f aca="false">IF(COUNTIF(AB11:AM11,"Missing")&gt;0,"Missing in brioHR",IF(COUNTIF(AB11:AM11,"&lt;&gt;0")&gt;0,"Check","OK"))</f>
        <v>OK</v>
      </c>
    </row>
    <row r="12" customFormat="false" ht="15" hidden="false" customHeight="false" outlineLevel="0" collapsed="false">
      <c r="A12" s="8" t="str">
        <f aca="false">'Old system (cleaned)'!A9</f>
        <v>008</v>
      </c>
      <c r="B12" s="8" t="str">
        <f aca="false">'Old system (cleaned)'!B9</f>
        <v>FARAH BINTI ZULKIFLI</v>
      </c>
      <c r="C12" s="8" t="str">
        <f aca="false">'Old system (cleaned)'!C9</f>
        <v>Accounts</v>
      </c>
      <c r="D12" s="9" t="n">
        <f aca="false">IFERROR(N(INDEX('brioHR export'!$F$2:$F$30,MATCH($A12,'brioHR export'!$A$2:$A$30,0))),"Missing")</f>
        <v>15600</v>
      </c>
      <c r="E12" s="9" t="n">
        <f aca="false">IFERROR(N(INDEX('brioHR export'!$I$2:$I$30,MATCH($A12,'brioHR export'!$A$2:$A$30,0))),"Missing")</f>
        <v>0</v>
      </c>
      <c r="F12" s="9" t="n">
        <f aca="false">IFERROR(N(INDEX('brioHR export'!$V$2:$V$30,MATCH($A12,'brioHR export'!$A$2:$A$30,0))),"Missing")</f>
        <v>16500</v>
      </c>
      <c r="G12" s="9" t="n">
        <f aca="false">IFERROR(N(INDEX('brioHR export'!$W$2:$W$30,MATCH($A12,'brioHR export'!$A$2:$A$30,0))),"Missing")</f>
        <v>1818</v>
      </c>
      <c r="H12" s="9" t="n">
        <f aca="false">IFERROR(N(INDEX('brioHR export'!$X$2:$X$30,MATCH($A12,'brioHR export'!$A$2:$A$30,0))),"Missing")</f>
        <v>82.5</v>
      </c>
      <c r="I12" s="9" t="n">
        <f aca="false">IFERROR(N(INDEX('brioHR export'!$Y$2:$Y$30,MATCH($A12,'brioHR export'!$A$2:$A$30,0))),"Missing")</f>
        <v>33</v>
      </c>
      <c r="J12" s="9" t="n">
        <f aca="false">IFERROR(N(INDEX('brioHR export'!$Z$2:$Z$30,MATCH($A12,'brioHR export'!$A$2:$A$30,0))),"Missing")</f>
        <v>0</v>
      </c>
      <c r="K12" s="9" t="n">
        <f aca="false">IFERROR(N(INDEX('brioHR export'!$AD$2:$AD$30,MATCH($A12,'brioHR export'!$A$2:$A$30,0))),"Missing")</f>
        <v>14566.5</v>
      </c>
      <c r="L12" s="9" t="n">
        <f aca="false">IFERROR(N(INDEX('brioHR export'!$AE$2:$AE$30,MATCH($A12,'brioHR export'!$A$2:$A$30,0))),"Missing")</f>
        <v>2148</v>
      </c>
      <c r="M12" s="9" t="n">
        <f aca="false">IFERROR(N(INDEX('brioHR export'!$AF$2:$AF$30,MATCH($A12,'brioHR export'!$A$2:$A$30,0))),"Missing")</f>
        <v>288.9</v>
      </c>
      <c r="N12" s="9" t="n">
        <f aca="false">IFERROR(N(INDEX('brioHR export'!$AG$2:$AG$30,MATCH($A12,'brioHR export'!$A$2:$A$30,0))),"Missing")</f>
        <v>33</v>
      </c>
      <c r="O12" s="9" t="n">
        <f aca="false">IFERROR(N(INDEX('brioHR export'!$AH$2:$AH$30,MATCH($A12,'brioHR export'!$A$2:$A$30,0))),"Missing")</f>
        <v>165</v>
      </c>
      <c r="P12" s="9" t="n">
        <f aca="false">'Old system (cleaned)'!D9</f>
        <v>15600</v>
      </c>
      <c r="Q12" s="9" t="n">
        <f aca="false">'Old system (cleaned)'!I9</f>
        <v>0</v>
      </c>
      <c r="R12" s="9" t="n">
        <f aca="false">'Old system (cleaned)'!K9</f>
        <v>16500</v>
      </c>
      <c r="S12" s="9" t="n">
        <f aca="false">'Old system (cleaned)'!L9</f>
        <v>1818</v>
      </c>
      <c r="T12" s="9" t="n">
        <f aca="false">'Old system (cleaned)'!N9</f>
        <v>82.5</v>
      </c>
      <c r="U12" s="9" t="n">
        <f aca="false">'Old system (cleaned)'!O9</f>
        <v>33</v>
      </c>
      <c r="V12" s="9" t="n">
        <f aca="false">'Old system (cleaned)'!P9</f>
        <v>0</v>
      </c>
      <c r="W12" s="9" t="n">
        <f aca="false">'Old system (cleaned)'!R9</f>
        <v>14566.5</v>
      </c>
      <c r="X12" s="9" t="n">
        <f aca="false">'Old system (cleaned)'!S9</f>
        <v>2148</v>
      </c>
      <c r="Y12" s="9" t="n">
        <f aca="false">'Old system (cleaned)'!U9</f>
        <v>288.9</v>
      </c>
      <c r="Z12" s="9" t="n">
        <f aca="false">'Old system (cleaned)'!V9</f>
        <v>33</v>
      </c>
      <c r="AA12" s="9" t="n">
        <f aca="false">'Old system (cleaned)'!W9</f>
        <v>165</v>
      </c>
      <c r="AB12" s="9" t="n">
        <f aca="false">IF(ISNUMBER(D12),ROUND(D12-P12,2),"Missing")</f>
        <v>0</v>
      </c>
      <c r="AC12" s="9" t="n">
        <f aca="false">IF(ISNUMBER(E12),ROUND(E12-Q12,2),"Missing")</f>
        <v>0</v>
      </c>
      <c r="AD12" s="9" t="n">
        <f aca="false">IF(ISNUMBER(F12),ROUND(F12-R12,2),"Missing")</f>
        <v>0</v>
      </c>
      <c r="AE12" s="9" t="n">
        <f aca="false">IF(ISNUMBER(G12),ROUND(G12-S12,2),"Missing")</f>
        <v>0</v>
      </c>
      <c r="AF12" s="9" t="n">
        <f aca="false">IF(ISNUMBER(H12),ROUND(H12-T12,2),"Missing")</f>
        <v>0</v>
      </c>
      <c r="AG12" s="9" t="n">
        <f aca="false">IF(ISNUMBER(I12),ROUND(I12-U12,2),"Missing")</f>
        <v>0</v>
      </c>
      <c r="AH12" s="9" t="n">
        <f aca="false">IF(ISNUMBER(J12),ROUND(J12-V12,2),"Missing")</f>
        <v>0</v>
      </c>
      <c r="AI12" s="9" t="n">
        <f aca="false">IF(ISNUMBER(K12),ROUND(K12-W12,2),"Missing")</f>
        <v>0</v>
      </c>
      <c r="AJ12" s="9" t="n">
        <f aca="false">IF(ISNUMBER(L12),ROUND(L12-X12,2),"Missing")</f>
        <v>0</v>
      </c>
      <c r="AK12" s="9" t="n">
        <f aca="false">IF(ISNUMBER(M12),ROUND(M12-Y12,2),"Missing")</f>
        <v>0</v>
      </c>
      <c r="AL12" s="9" t="n">
        <f aca="false">IF(ISNUMBER(N12),ROUND(N12-Z12,2),"Missing")</f>
        <v>0</v>
      </c>
      <c r="AM12" s="9" t="n">
        <f aca="false">IF(ISNUMBER(O12),ROUND(O12-AA12,2),"Missing")</f>
        <v>0</v>
      </c>
      <c r="AN12" s="8" t="str">
        <f aca="false">IF(COUNTIF(AB12:AM12,"Missing")&gt;0,"Missing in brioHR",IF(COUNTIF(AB12:AM12,"&lt;&gt;0")&gt;0,"Check","OK"))</f>
        <v>OK</v>
      </c>
    </row>
    <row r="13" customFormat="false" ht="15" hidden="false" customHeight="false" outlineLevel="0" collapsed="false">
      <c r="A13" s="8" t="str">
        <f aca="false">'Old system (cleaned)'!A10</f>
        <v>009</v>
      </c>
      <c r="B13" s="8" t="str">
        <f aca="false">'Old system (cleaned)'!B10</f>
        <v>MUTHU A/L KRISHNAN</v>
      </c>
      <c r="C13" s="8" t="str">
        <f aca="false">'Old system (cleaned)'!C10</f>
        <v>Operations</v>
      </c>
      <c r="D13" s="9" t="n">
        <f aca="false">IFERROR(N(INDEX('brioHR export'!$F$2:$F$30,MATCH($A13,'brioHR export'!$A$2:$A$30,0))),"Missing")</f>
        <v>14400</v>
      </c>
      <c r="E13" s="9" t="n">
        <f aca="false">IFERROR(N(INDEX('brioHR export'!$I$2:$I$30,MATCH($A13,'brioHR export'!$A$2:$A$30,0))),"Missing")</f>
        <v>0</v>
      </c>
      <c r="F13" s="9" t="n">
        <f aca="false">IFERROR(N(INDEX('brioHR export'!$V$2:$V$30,MATCH($A13,'brioHR export'!$A$2:$A$30,0))),"Missing")</f>
        <v>15519.23</v>
      </c>
      <c r="G13" s="9" t="n">
        <f aca="false">IFERROR(N(INDEX('brioHR export'!$W$2:$W$30,MATCH($A13,'brioHR export'!$A$2:$A$30,0))),"Missing")</f>
        <v>1650</v>
      </c>
      <c r="H13" s="9" t="n">
        <f aca="false">IFERROR(N(INDEX('brioHR export'!$X$2:$X$30,MATCH($A13,'brioHR export'!$A$2:$A$30,0))),"Missing")</f>
        <v>77.6</v>
      </c>
      <c r="I13" s="9" t="n">
        <f aca="false">IFERROR(N(INDEX('brioHR export'!$Y$2:$Y$30,MATCH($A13,'brioHR export'!$A$2:$A$30,0))),"Missing")</f>
        <v>31.05</v>
      </c>
      <c r="J13" s="9" t="n">
        <f aca="false">IFERROR(N(INDEX('brioHR export'!$Z$2:$Z$30,MATCH($A13,'brioHR export'!$A$2:$A$30,0))),"Missing")</f>
        <v>0</v>
      </c>
      <c r="K13" s="9" t="n">
        <f aca="false">IFERROR(N(INDEX('brioHR export'!$AD$2:$AD$30,MATCH($A13,'brioHR export'!$A$2:$A$30,0))),"Missing")</f>
        <v>13760.58</v>
      </c>
      <c r="L13" s="9" t="n">
        <f aca="false">IFERROR(N(INDEX('brioHR export'!$AE$2:$AE$30,MATCH($A13,'brioHR export'!$A$2:$A$30,0))),"Missing")</f>
        <v>1950</v>
      </c>
      <c r="M13" s="9" t="n">
        <f aca="false">IFERROR(N(INDEX('brioHR export'!$AF$2:$AF$30,MATCH($A13,'brioHR export'!$A$2:$A$30,0))),"Missing")</f>
        <v>271.5</v>
      </c>
      <c r="N13" s="9" t="n">
        <f aca="false">IFERROR(N(INDEX('brioHR export'!$AG$2:$AG$30,MATCH($A13,'brioHR export'!$A$2:$A$30,0))),"Missing")</f>
        <v>31.05</v>
      </c>
      <c r="O13" s="9" t="n">
        <f aca="false">IFERROR(N(INDEX('brioHR export'!$AH$2:$AH$30,MATCH($A13,'brioHR export'!$A$2:$A$30,0))),"Missing")</f>
        <v>150</v>
      </c>
      <c r="P13" s="9" t="n">
        <f aca="false">'Old system (cleaned)'!D10</f>
        <v>14400</v>
      </c>
      <c r="Q13" s="9" t="n">
        <f aca="false">'Old system (cleaned)'!I10</f>
        <v>0</v>
      </c>
      <c r="R13" s="9" t="n">
        <f aca="false">'Old system (cleaned)'!K10</f>
        <v>15519.23</v>
      </c>
      <c r="S13" s="9" t="n">
        <f aca="false">'Old system (cleaned)'!L10</f>
        <v>1650</v>
      </c>
      <c r="T13" s="9" t="n">
        <f aca="false">'Old system (cleaned)'!N10</f>
        <v>77.6</v>
      </c>
      <c r="U13" s="9" t="n">
        <f aca="false">'Old system (cleaned)'!O10</f>
        <v>31.05</v>
      </c>
      <c r="V13" s="9" t="n">
        <f aca="false">'Old system (cleaned)'!P10</f>
        <v>0</v>
      </c>
      <c r="W13" s="9" t="n">
        <f aca="false">'Old system (cleaned)'!R10</f>
        <v>13760.58</v>
      </c>
      <c r="X13" s="9" t="n">
        <f aca="false">'Old system (cleaned)'!S10</f>
        <v>1950</v>
      </c>
      <c r="Y13" s="9" t="n">
        <f aca="false">'Old system (cleaned)'!U10</f>
        <v>271.5</v>
      </c>
      <c r="Z13" s="9" t="n">
        <f aca="false">'Old system (cleaned)'!V10</f>
        <v>31.05</v>
      </c>
      <c r="AA13" s="9" t="n">
        <f aca="false">'Old system (cleaned)'!W10</f>
        <v>150</v>
      </c>
      <c r="AB13" s="9" t="n">
        <f aca="false">IF(ISNUMBER(D13),ROUND(D13-P13,2),"Missing")</f>
        <v>0</v>
      </c>
      <c r="AC13" s="9" t="n">
        <f aca="false">IF(ISNUMBER(E13),ROUND(E13-Q13,2),"Missing")</f>
        <v>0</v>
      </c>
      <c r="AD13" s="9" t="n">
        <f aca="false">IF(ISNUMBER(F13),ROUND(F13-R13,2),"Missing")</f>
        <v>0</v>
      </c>
      <c r="AE13" s="9" t="n">
        <f aca="false">IF(ISNUMBER(G13),ROUND(G13-S13,2),"Missing")</f>
        <v>0</v>
      </c>
      <c r="AF13" s="9" t="n">
        <f aca="false">IF(ISNUMBER(H13),ROUND(H13-T13,2),"Missing")</f>
        <v>0</v>
      </c>
      <c r="AG13" s="9" t="n">
        <f aca="false">IF(ISNUMBER(I13),ROUND(I13-U13,2),"Missing")</f>
        <v>0</v>
      </c>
      <c r="AH13" s="9" t="n">
        <f aca="false">IF(ISNUMBER(J13),ROUND(J13-V13,2),"Missing")</f>
        <v>0</v>
      </c>
      <c r="AI13" s="9" t="n">
        <f aca="false">IF(ISNUMBER(K13),ROUND(K13-W13,2),"Missing")</f>
        <v>0</v>
      </c>
      <c r="AJ13" s="9" t="n">
        <f aca="false">IF(ISNUMBER(L13),ROUND(L13-X13,2),"Missing")</f>
        <v>0</v>
      </c>
      <c r="AK13" s="9" t="n">
        <f aca="false">IF(ISNUMBER(M13),ROUND(M13-Y13,2),"Missing")</f>
        <v>0</v>
      </c>
      <c r="AL13" s="9" t="n">
        <f aca="false">IF(ISNUMBER(N13),ROUND(N13-Z13,2),"Missing")</f>
        <v>0</v>
      </c>
      <c r="AM13" s="9" t="n">
        <f aca="false">IF(ISNUMBER(O13),ROUND(O13-AA13,2),"Missing")</f>
        <v>0</v>
      </c>
      <c r="AN13" s="8" t="str">
        <f aca="false">IF(COUNTIF(AB13:AM13,"Missing")&gt;0,"Missing in brioHR",IF(COUNTIF(AB13:AM13,"&lt;&gt;0")&gt;0,"Check","OK"))</f>
        <v>OK</v>
      </c>
    </row>
    <row r="14" customFormat="false" ht="15" hidden="false" customHeight="false" outlineLevel="0" collapsed="false">
      <c r="A14" s="8" t="str">
        <f aca="false">'Old system (cleaned)'!A11</f>
        <v>010</v>
      </c>
      <c r="B14" s="8" t="str">
        <f aca="false">'Old system (cleaned)'!B11</f>
        <v>HAFIZUDDIN BIN ROSLI</v>
      </c>
      <c r="C14" s="8" t="str">
        <f aca="false">'Old system (cleaned)'!C11</f>
        <v>Operations</v>
      </c>
      <c r="D14" s="9" t="n">
        <f aca="false">IFERROR(N(INDEX('brioHR export'!$F$2:$F$30,MATCH($A14,'brioHR export'!$A$2:$A$30,0))),"Missing")</f>
        <v>13800</v>
      </c>
      <c r="E14" s="9" t="n">
        <f aca="false">IFERROR(N(INDEX('brioHR export'!$I$2:$I$30,MATCH($A14,'brioHR export'!$A$2:$A$30,0))),"Missing")</f>
        <v>0</v>
      </c>
      <c r="F14" s="9" t="n">
        <f aca="false">IFERROR(N(INDEX('brioHR export'!$V$2:$V$30,MATCH($A14,'brioHR export'!$A$2:$A$30,0))),"Missing")</f>
        <v>14648.8</v>
      </c>
      <c r="G14" s="9" t="n">
        <f aca="false">IFERROR(N(INDEX('brioHR export'!$W$2:$W$30,MATCH($A14,'brioHR export'!$A$2:$A$30,0))),"Missing")</f>
        <v>1584</v>
      </c>
      <c r="H14" s="9" t="n">
        <f aca="false">IFERROR(N(INDEX('brioHR export'!$X$2:$X$30,MATCH($A14,'brioHR export'!$A$2:$A$30,0))),"Missing")</f>
        <v>73.25</v>
      </c>
      <c r="I14" s="9" t="n">
        <f aca="false">IFERROR(N(INDEX('brioHR export'!$Y$2:$Y$30,MATCH($A14,'brioHR export'!$A$2:$A$30,0))),"Missing")</f>
        <v>29.3</v>
      </c>
      <c r="J14" s="9" t="n">
        <f aca="false">IFERROR(N(INDEX('brioHR export'!$Z$2:$Z$30,MATCH($A14,'brioHR export'!$A$2:$A$30,0))),"Missing")</f>
        <v>0</v>
      </c>
      <c r="K14" s="9" t="n">
        <f aca="false">IFERROR(N(INDEX('brioHR export'!$AD$2:$AD$30,MATCH($A14,'brioHR export'!$A$2:$A$30,0))),"Missing")</f>
        <v>12062.25</v>
      </c>
      <c r="L14" s="9" t="n">
        <f aca="false">IFERROR(N(INDEX('brioHR export'!$AE$2:$AE$30,MATCH($A14,'brioHR export'!$A$2:$A$30,0))),"Missing")</f>
        <v>1872</v>
      </c>
      <c r="M14" s="9" t="n">
        <f aca="false">IFERROR(N(INDEX('brioHR export'!$AF$2:$AF$30,MATCH($A14,'brioHR export'!$A$2:$A$30,0))),"Missing")</f>
        <v>256.35</v>
      </c>
      <c r="N14" s="9" t="n">
        <f aca="false">IFERROR(N(INDEX('brioHR export'!$AG$2:$AG$30,MATCH($A14,'brioHR export'!$A$2:$A$30,0))),"Missing")</f>
        <v>29.3</v>
      </c>
      <c r="O14" s="9" t="n">
        <f aca="false">IFERROR(N(INDEX('brioHR export'!$AH$2:$AH$30,MATCH($A14,'brioHR export'!$A$2:$A$30,0))),"Missing")</f>
        <v>144</v>
      </c>
      <c r="P14" s="9" t="n">
        <f aca="false">'Old system (cleaned)'!D11</f>
        <v>13800</v>
      </c>
      <c r="Q14" s="9" t="n">
        <f aca="false">'Old system (cleaned)'!I11</f>
        <v>0</v>
      </c>
      <c r="R14" s="9" t="n">
        <f aca="false">'Old system (cleaned)'!K11</f>
        <v>14648.8</v>
      </c>
      <c r="S14" s="9" t="n">
        <f aca="false">'Old system (cleaned)'!L11</f>
        <v>1584</v>
      </c>
      <c r="T14" s="9" t="n">
        <f aca="false">'Old system (cleaned)'!N11</f>
        <v>73.25</v>
      </c>
      <c r="U14" s="9" t="n">
        <f aca="false">'Old system (cleaned)'!O11</f>
        <v>29.3</v>
      </c>
      <c r="V14" s="9" t="n">
        <f aca="false">'Old system (cleaned)'!P11</f>
        <v>0</v>
      </c>
      <c r="W14" s="9" t="n">
        <f aca="false">'Old system (cleaned)'!R11</f>
        <v>12062.25</v>
      </c>
      <c r="X14" s="9" t="n">
        <f aca="false">'Old system (cleaned)'!S11</f>
        <v>1872</v>
      </c>
      <c r="Y14" s="9" t="n">
        <f aca="false">'Old system (cleaned)'!U11</f>
        <v>256.35</v>
      </c>
      <c r="Z14" s="9" t="n">
        <f aca="false">'Old system (cleaned)'!V11</f>
        <v>29.3</v>
      </c>
      <c r="AA14" s="9" t="n">
        <f aca="false">'Old system (cleaned)'!W11</f>
        <v>144</v>
      </c>
      <c r="AB14" s="9" t="n">
        <f aca="false">IF(ISNUMBER(D14),ROUND(D14-P14,2),"Missing")</f>
        <v>0</v>
      </c>
      <c r="AC14" s="9" t="n">
        <f aca="false">IF(ISNUMBER(E14),ROUND(E14-Q14,2),"Missing")</f>
        <v>0</v>
      </c>
      <c r="AD14" s="9" t="n">
        <f aca="false">IF(ISNUMBER(F14),ROUND(F14-R14,2),"Missing")</f>
        <v>0</v>
      </c>
      <c r="AE14" s="9" t="n">
        <f aca="false">IF(ISNUMBER(G14),ROUND(G14-S14,2),"Missing")</f>
        <v>0</v>
      </c>
      <c r="AF14" s="9" t="n">
        <f aca="false">IF(ISNUMBER(H14),ROUND(H14-T14,2),"Missing")</f>
        <v>0</v>
      </c>
      <c r="AG14" s="9" t="n">
        <f aca="false">IF(ISNUMBER(I14),ROUND(I14-U14,2),"Missing")</f>
        <v>0</v>
      </c>
      <c r="AH14" s="9" t="n">
        <f aca="false">IF(ISNUMBER(J14),ROUND(J14-V14,2),"Missing")</f>
        <v>0</v>
      </c>
      <c r="AI14" s="9" t="n">
        <f aca="false">IF(ISNUMBER(K14),ROUND(K14-W14,2),"Missing")</f>
        <v>0</v>
      </c>
      <c r="AJ14" s="9" t="n">
        <f aca="false">IF(ISNUMBER(L14),ROUND(L14-X14,2),"Missing")</f>
        <v>0</v>
      </c>
      <c r="AK14" s="9" t="n">
        <f aca="false">IF(ISNUMBER(M14),ROUND(M14-Y14,2),"Missing")</f>
        <v>0</v>
      </c>
      <c r="AL14" s="9" t="n">
        <f aca="false">IF(ISNUMBER(N14),ROUND(N14-Z14,2),"Missing")</f>
        <v>0</v>
      </c>
      <c r="AM14" s="9" t="n">
        <f aca="false">IF(ISNUMBER(O14),ROUND(O14-AA14,2),"Missing")</f>
        <v>0</v>
      </c>
      <c r="AN14" s="8" t="str">
        <f aca="false">IF(COUNTIF(AB14:AM14,"Missing")&gt;0,"Missing in brioHR",IF(COUNTIF(AB14:AM14,"&lt;&gt;0")&gt;0,"Check","OK"))</f>
        <v>OK</v>
      </c>
    </row>
    <row r="15" customFormat="false" ht="15" hidden="false" customHeight="false" outlineLevel="0" collapsed="false">
      <c r="A15" s="8" t="str">
        <f aca="false">'Old system (cleaned)'!A12</f>
        <v>011</v>
      </c>
      <c r="B15" s="8" t="str">
        <f aca="false">'Old system (cleaned)'!B12</f>
        <v>CHONG KAH SENG</v>
      </c>
      <c r="C15" s="8" t="str">
        <f aca="false">'Old system (cleaned)'!C12</f>
        <v>Operations</v>
      </c>
      <c r="D15" s="9" t="n">
        <f aca="false">IFERROR(N(INDEX('brioHR export'!$F$2:$F$30,MATCH($A15,'brioHR export'!$A$2:$A$30,0))),"Missing")</f>
        <v>17400</v>
      </c>
      <c r="E15" s="9" t="n">
        <f aca="false">IFERROR(N(INDEX('brioHR export'!$I$2:$I$30,MATCH($A15,'brioHR export'!$A$2:$A$30,0))),"Missing")</f>
        <v>0</v>
      </c>
      <c r="F15" s="9" t="n">
        <f aca="false">IFERROR(N(INDEX('brioHR export'!$V$2:$V$30,MATCH($A15,'brioHR export'!$A$2:$A$30,0))),"Missing")</f>
        <v>18188.22</v>
      </c>
      <c r="G15" s="9" t="n">
        <f aca="false">IFERROR(N(INDEX('brioHR export'!$W$2:$W$30,MATCH($A15,'brioHR export'!$A$2:$A$30,0))),"Missing")</f>
        <v>1980</v>
      </c>
      <c r="H15" s="9" t="n">
        <f aca="false">IFERROR(N(INDEX('brioHR export'!$X$2:$X$30,MATCH($A15,'brioHR export'!$A$2:$A$30,0))),"Missing")</f>
        <v>90.9</v>
      </c>
      <c r="I15" s="9" t="n">
        <f aca="false">IFERROR(N(INDEX('brioHR export'!$Y$2:$Y$30,MATCH($A15,'brioHR export'!$A$2:$A$30,0))),"Missing")</f>
        <v>36.4</v>
      </c>
      <c r="J15" s="9" t="n">
        <f aca="false">IFERROR(N(INDEX('brioHR export'!$Z$2:$Z$30,MATCH($A15,'brioHR export'!$A$2:$A$30,0))),"Missing")</f>
        <v>0</v>
      </c>
      <c r="K15" s="9" t="n">
        <f aca="false">IFERROR(N(INDEX('brioHR export'!$AD$2:$AD$30,MATCH($A15,'brioHR export'!$A$2:$A$30,0))),"Missing")</f>
        <v>16080.92</v>
      </c>
      <c r="L15" s="9" t="n">
        <f aca="false">IFERROR(N(INDEX('brioHR export'!$AE$2:$AE$30,MATCH($A15,'brioHR export'!$A$2:$A$30,0))),"Missing")</f>
        <v>2340</v>
      </c>
      <c r="M15" s="9" t="n">
        <f aca="false">IFERROR(N(INDEX('brioHR export'!$AF$2:$AF$30,MATCH($A15,'brioHR export'!$A$2:$A$30,0))),"Missing")</f>
        <v>318.3</v>
      </c>
      <c r="N15" s="9" t="n">
        <f aca="false">IFERROR(N(INDEX('brioHR export'!$AG$2:$AG$30,MATCH($A15,'brioHR export'!$A$2:$A$30,0))),"Missing")</f>
        <v>36.4</v>
      </c>
      <c r="O15" s="9" t="n">
        <f aca="false">IFERROR(N(INDEX('brioHR export'!$AH$2:$AH$30,MATCH($A15,'brioHR export'!$A$2:$A$30,0))),"Missing")</f>
        <v>180</v>
      </c>
      <c r="P15" s="9" t="n">
        <f aca="false">'Old system (cleaned)'!D12</f>
        <v>17400</v>
      </c>
      <c r="Q15" s="9" t="n">
        <f aca="false">'Old system (cleaned)'!I12</f>
        <v>0</v>
      </c>
      <c r="R15" s="9" t="n">
        <f aca="false">'Old system (cleaned)'!K12</f>
        <v>18188.22</v>
      </c>
      <c r="S15" s="9" t="n">
        <f aca="false">'Old system (cleaned)'!L12</f>
        <v>1980</v>
      </c>
      <c r="T15" s="9" t="n">
        <f aca="false">'Old system (cleaned)'!N12</f>
        <v>90.9</v>
      </c>
      <c r="U15" s="9" t="n">
        <f aca="false">'Old system (cleaned)'!O12</f>
        <v>36.4</v>
      </c>
      <c r="V15" s="9" t="n">
        <f aca="false">'Old system (cleaned)'!P12</f>
        <v>0</v>
      </c>
      <c r="W15" s="9" t="n">
        <f aca="false">'Old system (cleaned)'!R12</f>
        <v>16080.92</v>
      </c>
      <c r="X15" s="9" t="n">
        <f aca="false">'Old system (cleaned)'!S12</f>
        <v>2340</v>
      </c>
      <c r="Y15" s="9" t="n">
        <f aca="false">'Old system (cleaned)'!U12</f>
        <v>318.3</v>
      </c>
      <c r="Z15" s="9" t="n">
        <f aca="false">'Old system (cleaned)'!V12</f>
        <v>36.4</v>
      </c>
      <c r="AA15" s="9" t="n">
        <f aca="false">'Old system (cleaned)'!W12</f>
        <v>180</v>
      </c>
      <c r="AB15" s="9" t="n">
        <f aca="false">IF(ISNUMBER(D15),ROUND(D15-P15,2),"Missing")</f>
        <v>0</v>
      </c>
      <c r="AC15" s="9" t="n">
        <f aca="false">IF(ISNUMBER(E15),ROUND(E15-Q15,2),"Missing")</f>
        <v>0</v>
      </c>
      <c r="AD15" s="9" t="n">
        <f aca="false">IF(ISNUMBER(F15),ROUND(F15-R15,2),"Missing")</f>
        <v>0</v>
      </c>
      <c r="AE15" s="9" t="n">
        <f aca="false">IF(ISNUMBER(G15),ROUND(G15-S15,2),"Missing")</f>
        <v>0</v>
      </c>
      <c r="AF15" s="9" t="n">
        <f aca="false">IF(ISNUMBER(H15),ROUND(H15-T15,2),"Missing")</f>
        <v>0</v>
      </c>
      <c r="AG15" s="9" t="n">
        <f aca="false">IF(ISNUMBER(I15),ROUND(I15-U15,2),"Missing")</f>
        <v>0</v>
      </c>
      <c r="AH15" s="9" t="n">
        <f aca="false">IF(ISNUMBER(J15),ROUND(J15-V15,2),"Missing")</f>
        <v>0</v>
      </c>
      <c r="AI15" s="9" t="n">
        <f aca="false">IF(ISNUMBER(K15),ROUND(K15-W15,2),"Missing")</f>
        <v>0</v>
      </c>
      <c r="AJ15" s="9" t="n">
        <f aca="false">IF(ISNUMBER(L15),ROUND(L15-X15,2),"Missing")</f>
        <v>0</v>
      </c>
      <c r="AK15" s="9" t="n">
        <f aca="false">IF(ISNUMBER(M15),ROUND(M15-Y15,2),"Missing")</f>
        <v>0</v>
      </c>
      <c r="AL15" s="9" t="n">
        <f aca="false">IF(ISNUMBER(N15),ROUND(N15-Z15,2),"Missing")</f>
        <v>0</v>
      </c>
      <c r="AM15" s="9" t="n">
        <f aca="false">IF(ISNUMBER(O15),ROUND(O15-AA15,2),"Missing")</f>
        <v>0</v>
      </c>
      <c r="AN15" s="8" t="str">
        <f aca="false">IF(COUNTIF(AB15:AM15,"Missing")&gt;0,"Missing in brioHR",IF(COUNTIF(AB15:AM15,"&lt;&gt;0")&gt;0,"Check","OK"))</f>
        <v>OK</v>
      </c>
    </row>
    <row r="16" customFormat="false" ht="15" hidden="false" customHeight="false" outlineLevel="0" collapsed="false">
      <c r="A16" s="8" t="str">
        <f aca="false">'Old system (cleaned)'!A13</f>
        <v>012</v>
      </c>
      <c r="B16" s="8" t="str">
        <f aca="false">'Old system (cleaned)'!B13</f>
        <v>AINA BINTI RAMLI</v>
      </c>
      <c r="C16" s="8" t="str">
        <f aca="false">'Old system (cleaned)'!C13</f>
        <v>Operations</v>
      </c>
      <c r="D16" s="9" t="n">
        <f aca="false">IFERROR(N(INDEX('brioHR export'!$F$2:$F$30,MATCH($A16,'brioHR export'!$A$2:$A$30,0))),"Missing")</f>
        <v>27750</v>
      </c>
      <c r="E16" s="9" t="n">
        <f aca="false">IFERROR(N(INDEX('brioHR export'!$I$2:$I$30,MATCH($A16,'brioHR export'!$A$2:$A$30,0))),"Missing")</f>
        <v>0</v>
      </c>
      <c r="F16" s="9" t="n">
        <f aca="false">IFERROR(N(INDEX('brioHR export'!$V$2:$V$30,MATCH($A16,'brioHR export'!$A$2:$A$30,0))),"Missing")</f>
        <v>28350</v>
      </c>
      <c r="G16" s="9" t="n">
        <f aca="false">IFERROR(N(INDEX('brioHR export'!$W$2:$W$30,MATCH($A16,'brioHR export'!$A$2:$A$30,0))),"Missing")</f>
        <v>3090</v>
      </c>
      <c r="H16" s="9" t="n">
        <f aca="false">IFERROR(N(INDEX('brioHR export'!$X$2:$X$30,MATCH($A16,'brioHR export'!$A$2:$A$30,0))),"Missing")</f>
        <v>140.4</v>
      </c>
      <c r="I16" s="9" t="n">
        <f aca="false">IFERROR(N(INDEX('brioHR export'!$Y$2:$Y$30,MATCH($A16,'brioHR export'!$A$2:$A$30,0))),"Missing")</f>
        <v>56.1</v>
      </c>
      <c r="J16" s="9" t="n">
        <f aca="false">IFERROR(N(INDEX('brioHR export'!$Z$2:$Z$30,MATCH($A16,'brioHR export'!$A$2:$A$30,0))),"Missing")</f>
        <v>544.8</v>
      </c>
      <c r="K16" s="9" t="n">
        <f aca="false">IFERROR(N(INDEX('brioHR export'!$AD$2:$AD$30,MATCH($A16,'brioHR export'!$A$2:$A$30,0))),"Missing")</f>
        <v>24518.7</v>
      </c>
      <c r="L16" s="9" t="n">
        <f aca="false">IFERROR(N(INDEX('brioHR export'!$AE$2:$AE$30,MATCH($A16,'brioHR export'!$A$2:$A$30,0))),"Missing")</f>
        <v>3654</v>
      </c>
      <c r="M16" s="9" t="n">
        <f aca="false">IFERROR(N(INDEX('brioHR export'!$AF$2:$AF$30,MATCH($A16,'brioHR export'!$A$2:$A$30,0))),"Missing")</f>
        <v>491.4</v>
      </c>
      <c r="N16" s="9" t="n">
        <f aca="false">IFERROR(N(INDEX('brioHR export'!$AG$2:$AG$30,MATCH($A16,'brioHR export'!$A$2:$A$30,0))),"Missing")</f>
        <v>56.1</v>
      </c>
      <c r="O16" s="9" t="n">
        <f aca="false">IFERROR(N(INDEX('brioHR export'!$AH$2:$AH$30,MATCH($A16,'brioHR export'!$A$2:$A$30,0))),"Missing")</f>
        <v>280.8</v>
      </c>
      <c r="P16" s="9" t="n">
        <f aca="false">'Old system (cleaned)'!D13</f>
        <v>27480</v>
      </c>
      <c r="Q16" s="9" t="n">
        <f aca="false">'Old system (cleaned)'!I13</f>
        <v>0</v>
      </c>
      <c r="R16" s="9" t="n">
        <f aca="false">'Old system (cleaned)'!K13</f>
        <v>28080</v>
      </c>
      <c r="S16" s="9" t="n">
        <f aca="false">'Old system (cleaned)'!L13</f>
        <v>3090</v>
      </c>
      <c r="T16" s="9" t="n">
        <f aca="false">'Old system (cleaned)'!N13</f>
        <v>140.4</v>
      </c>
      <c r="U16" s="9" t="n">
        <f aca="false">'Old system (cleaned)'!O13</f>
        <v>56.1</v>
      </c>
      <c r="V16" s="9" t="n">
        <f aca="false">'Old system (cleaned)'!P13</f>
        <v>544.8</v>
      </c>
      <c r="W16" s="9" t="n">
        <f aca="false">'Old system (cleaned)'!R13</f>
        <v>24248.7</v>
      </c>
      <c r="X16" s="9" t="n">
        <f aca="false">'Old system (cleaned)'!S13</f>
        <v>3654</v>
      </c>
      <c r="Y16" s="9" t="n">
        <f aca="false">'Old system (cleaned)'!U13</f>
        <v>491.4</v>
      </c>
      <c r="Z16" s="9" t="n">
        <f aca="false">'Old system (cleaned)'!V13</f>
        <v>56.1</v>
      </c>
      <c r="AA16" s="9" t="n">
        <f aca="false">'Old system (cleaned)'!W13</f>
        <v>280.8</v>
      </c>
      <c r="AB16" s="9" t="n">
        <f aca="false">IF(ISNUMBER(D16),ROUND(D16-P16,2),"Missing")</f>
        <v>270</v>
      </c>
      <c r="AC16" s="9" t="n">
        <f aca="false">IF(ISNUMBER(E16),ROUND(E16-Q16,2),"Missing")</f>
        <v>0</v>
      </c>
      <c r="AD16" s="9" t="n">
        <f aca="false">IF(ISNUMBER(F16),ROUND(F16-R16,2),"Missing")</f>
        <v>270</v>
      </c>
      <c r="AE16" s="9" t="n">
        <f aca="false">IF(ISNUMBER(G16),ROUND(G16-S16,2),"Missing")</f>
        <v>0</v>
      </c>
      <c r="AF16" s="9" t="n">
        <f aca="false">IF(ISNUMBER(H16),ROUND(H16-T16,2),"Missing")</f>
        <v>0</v>
      </c>
      <c r="AG16" s="9" t="n">
        <f aca="false">IF(ISNUMBER(I16),ROUND(I16-U16,2),"Missing")</f>
        <v>0</v>
      </c>
      <c r="AH16" s="9" t="n">
        <f aca="false">IF(ISNUMBER(J16),ROUND(J16-V16,2),"Missing")</f>
        <v>0</v>
      </c>
      <c r="AI16" s="9" t="n">
        <f aca="false">IF(ISNUMBER(K16),ROUND(K16-W16,2),"Missing")</f>
        <v>270</v>
      </c>
      <c r="AJ16" s="9" t="n">
        <f aca="false">IF(ISNUMBER(L16),ROUND(L16-X16,2),"Missing")</f>
        <v>0</v>
      </c>
      <c r="AK16" s="9" t="n">
        <f aca="false">IF(ISNUMBER(M16),ROUND(M16-Y16,2),"Missing")</f>
        <v>0</v>
      </c>
      <c r="AL16" s="9" t="n">
        <f aca="false">IF(ISNUMBER(N16),ROUND(N16-Z16,2),"Missing")</f>
        <v>0</v>
      </c>
      <c r="AM16" s="9" t="n">
        <f aca="false">IF(ISNUMBER(O16),ROUND(O16-AA16,2),"Missing")</f>
        <v>0</v>
      </c>
      <c r="AN16" s="8" t="str">
        <f aca="false">IF(COUNTIF(AB16:AM16,"Missing")&gt;0,"Missing in brioHR",IF(COUNTIF(AB16:AM16,"&lt;&gt;0")&gt;0,"Check","OK"))</f>
        <v>Check</v>
      </c>
    </row>
    <row r="17" customFormat="false" ht="15" hidden="false" customHeight="false" outlineLevel="0" collapsed="false">
      <c r="A17" s="8" t="str">
        <f aca="false">'Old system (cleaned)'!A14</f>
        <v>013</v>
      </c>
      <c r="B17" s="8" t="str">
        <f aca="false">'Old system (cleaned)'!B14</f>
        <v>RAVI A/L SUBRAMANIAM</v>
      </c>
      <c r="C17" s="8" t="str">
        <f aca="false">'Old system (cleaned)'!C14</f>
        <v>Operations</v>
      </c>
      <c r="D17" s="9" t="n">
        <f aca="false">IFERROR(N(INDEX('brioHR export'!$F$2:$F$30,MATCH($A17,'brioHR export'!$A$2:$A$30,0))),"Missing")</f>
        <v>15000</v>
      </c>
      <c r="E17" s="9" t="n">
        <f aca="false">IFERROR(N(INDEX('brioHR export'!$I$2:$I$30,MATCH($A17,'brioHR export'!$A$2:$A$30,0))),"Missing")</f>
        <v>0</v>
      </c>
      <c r="F17" s="9" t="n">
        <f aca="false">IFERROR(N(INDEX('brioHR export'!$V$2:$V$30,MATCH($A17,'brioHR export'!$A$2:$A$30,0))),"Missing")</f>
        <v>15918.51</v>
      </c>
      <c r="G17" s="9" t="n">
        <f aca="false">IFERROR(N(INDEX('brioHR export'!$W$2:$W$30,MATCH($A17,'brioHR export'!$A$2:$A$30,0))),"Missing")</f>
        <v>1706</v>
      </c>
      <c r="H17" s="9" t="n">
        <f aca="false">IFERROR(N(INDEX('brioHR export'!$X$2:$X$30,MATCH($A17,'brioHR export'!$A$2:$A$30,0))),"Missing")</f>
        <v>79.55</v>
      </c>
      <c r="I17" s="9" t="n">
        <f aca="false">IFERROR(N(INDEX('brioHR export'!$Y$2:$Y$30,MATCH($A17,'brioHR export'!$A$2:$A$30,0))),"Missing")</f>
        <v>31.85</v>
      </c>
      <c r="J17" s="9" t="n">
        <f aca="false">IFERROR(N(INDEX('brioHR export'!$Z$2:$Z$30,MATCH($A17,'brioHR export'!$A$2:$A$30,0))),"Missing")</f>
        <v>0</v>
      </c>
      <c r="K17" s="9" t="n">
        <f aca="false">IFERROR(N(INDEX('brioHR export'!$AD$2:$AD$30,MATCH($A17,'brioHR export'!$A$2:$A$30,0))),"Missing")</f>
        <v>14101.11</v>
      </c>
      <c r="L17" s="9" t="n">
        <f aca="false">IFERROR(N(INDEX('brioHR export'!$AE$2:$AE$30,MATCH($A17,'brioHR export'!$A$2:$A$30,0))),"Missing")</f>
        <v>2016</v>
      </c>
      <c r="M17" s="9" t="n">
        <f aca="false">IFERROR(N(INDEX('brioHR export'!$AF$2:$AF$30,MATCH($A17,'brioHR export'!$A$2:$A$30,0))),"Missing")</f>
        <v>278.6</v>
      </c>
      <c r="N17" s="9" t="n">
        <f aca="false">IFERROR(N(INDEX('brioHR export'!$AG$2:$AG$30,MATCH($A17,'brioHR export'!$A$2:$A$30,0))),"Missing")</f>
        <v>31.85</v>
      </c>
      <c r="O17" s="9" t="n">
        <f aca="false">IFERROR(N(INDEX('brioHR export'!$AH$2:$AH$30,MATCH($A17,'brioHR export'!$A$2:$A$30,0))),"Missing")</f>
        <v>156</v>
      </c>
      <c r="P17" s="9" t="n">
        <f aca="false">'Old system (cleaned)'!D14</f>
        <v>15000</v>
      </c>
      <c r="Q17" s="9" t="n">
        <f aca="false">'Old system (cleaned)'!I14</f>
        <v>0</v>
      </c>
      <c r="R17" s="9" t="n">
        <f aca="false">'Old system (cleaned)'!K14</f>
        <v>15918.51</v>
      </c>
      <c r="S17" s="9" t="n">
        <f aca="false">'Old system (cleaned)'!L14</f>
        <v>1706</v>
      </c>
      <c r="T17" s="9" t="n">
        <f aca="false">'Old system (cleaned)'!N14</f>
        <v>79.55</v>
      </c>
      <c r="U17" s="9" t="n">
        <f aca="false">'Old system (cleaned)'!O14</f>
        <v>31.85</v>
      </c>
      <c r="V17" s="9" t="n">
        <f aca="false">'Old system (cleaned)'!P14</f>
        <v>0</v>
      </c>
      <c r="W17" s="9" t="n">
        <f aca="false">'Old system (cleaned)'!R14</f>
        <v>14101.11</v>
      </c>
      <c r="X17" s="9" t="n">
        <f aca="false">'Old system (cleaned)'!S14</f>
        <v>2016</v>
      </c>
      <c r="Y17" s="9" t="n">
        <f aca="false">'Old system (cleaned)'!U14</f>
        <v>278.6</v>
      </c>
      <c r="Z17" s="9" t="n">
        <f aca="false">'Old system (cleaned)'!V14</f>
        <v>31.85</v>
      </c>
      <c r="AA17" s="9" t="n">
        <f aca="false">'Old system (cleaned)'!W14</f>
        <v>156</v>
      </c>
      <c r="AB17" s="9" t="n">
        <f aca="false">IF(ISNUMBER(D17),ROUND(D17-P17,2),"Missing")</f>
        <v>0</v>
      </c>
      <c r="AC17" s="9" t="n">
        <f aca="false">IF(ISNUMBER(E17),ROUND(E17-Q17,2),"Missing")</f>
        <v>0</v>
      </c>
      <c r="AD17" s="9" t="n">
        <f aca="false">IF(ISNUMBER(F17),ROUND(F17-R17,2),"Missing")</f>
        <v>0</v>
      </c>
      <c r="AE17" s="9" t="n">
        <f aca="false">IF(ISNUMBER(G17),ROUND(G17-S17,2),"Missing")</f>
        <v>0</v>
      </c>
      <c r="AF17" s="9" t="n">
        <f aca="false">IF(ISNUMBER(H17),ROUND(H17-T17,2),"Missing")</f>
        <v>0</v>
      </c>
      <c r="AG17" s="9" t="n">
        <f aca="false">IF(ISNUMBER(I17),ROUND(I17-U17,2),"Missing")</f>
        <v>0</v>
      </c>
      <c r="AH17" s="9" t="n">
        <f aca="false">IF(ISNUMBER(J17),ROUND(J17-V17,2),"Missing")</f>
        <v>0</v>
      </c>
      <c r="AI17" s="9" t="n">
        <f aca="false">IF(ISNUMBER(K17),ROUND(K17-W17,2),"Missing")</f>
        <v>0</v>
      </c>
      <c r="AJ17" s="9" t="n">
        <f aca="false">IF(ISNUMBER(L17),ROUND(L17-X17,2),"Missing")</f>
        <v>0</v>
      </c>
      <c r="AK17" s="9" t="n">
        <f aca="false">IF(ISNUMBER(M17),ROUND(M17-Y17,2),"Missing")</f>
        <v>0</v>
      </c>
      <c r="AL17" s="9" t="n">
        <f aca="false">IF(ISNUMBER(N17),ROUND(N17-Z17,2),"Missing")</f>
        <v>0</v>
      </c>
      <c r="AM17" s="9" t="n">
        <f aca="false">IF(ISNUMBER(O17),ROUND(O17-AA17,2),"Missing")</f>
        <v>0</v>
      </c>
      <c r="AN17" s="8" t="str">
        <f aca="false">IF(COUNTIF(AB17:AM17,"Missing")&gt;0,"Missing in brioHR",IF(COUNTIF(AB17:AM17,"&lt;&gt;0")&gt;0,"Check","OK"))</f>
        <v>OK</v>
      </c>
    </row>
    <row r="18" customFormat="false" ht="15" hidden="false" customHeight="false" outlineLevel="0" collapsed="false">
      <c r="A18" s="8" t="str">
        <f aca="false">'Old system (cleaned)'!A15</f>
        <v>014</v>
      </c>
      <c r="B18" s="8" t="str">
        <f aca="false">'Old system (cleaned)'!B15</f>
        <v>WONG SIEW LAN</v>
      </c>
      <c r="C18" s="8" t="str">
        <f aca="false">'Old system (cleaned)'!C15</f>
        <v>Operations</v>
      </c>
      <c r="D18" s="9" t="n">
        <f aca="false">IFERROR(N(INDEX('brioHR export'!$F$2:$F$30,MATCH($A18,'brioHR export'!$A$2:$A$30,0))),"Missing")</f>
        <v>19800</v>
      </c>
      <c r="E18" s="9" t="n">
        <f aca="false">IFERROR(N(INDEX('brioHR export'!$I$2:$I$30,MATCH($A18,'brioHR export'!$A$2:$A$30,0))),"Missing")</f>
        <v>0</v>
      </c>
      <c r="F18" s="9" t="n">
        <f aca="false">IFERROR(N(INDEX('brioHR export'!$V$2:$V$30,MATCH($A18,'brioHR export'!$A$2:$A$30,0))),"Missing")</f>
        <v>20400</v>
      </c>
      <c r="G18" s="9" t="n">
        <f aca="false">IFERROR(N(INDEX('brioHR export'!$W$2:$W$30,MATCH($A18,'brioHR export'!$A$2:$A$30,0))),"Missing")</f>
        <v>2244</v>
      </c>
      <c r="H18" s="9" t="n">
        <f aca="false">IFERROR(N(INDEX('brioHR export'!$X$2:$X$30,MATCH($A18,'brioHR export'!$A$2:$A$30,0))),"Missing")</f>
        <v>102</v>
      </c>
      <c r="I18" s="9" t="n">
        <f aca="false">IFERROR(N(INDEX('brioHR export'!$Y$2:$Y$30,MATCH($A18,'brioHR export'!$A$2:$A$30,0))),"Missing")</f>
        <v>40.8</v>
      </c>
      <c r="J18" s="9" t="n">
        <f aca="false">IFERROR(N(INDEX('brioHR export'!$Z$2:$Z$30,MATCH($A18,'brioHR export'!$A$2:$A$30,0))),"Missing")</f>
        <v>0</v>
      </c>
      <c r="K18" s="9" t="n">
        <f aca="false">IFERROR(N(INDEX('brioHR export'!$AD$2:$AD$30,MATCH($A18,'brioHR export'!$A$2:$A$30,0))),"Missing")</f>
        <v>18013.2</v>
      </c>
      <c r="L18" s="9" t="n">
        <f aca="false">IFERROR(N(INDEX('brioHR export'!$AE$2:$AE$30,MATCH($A18,'brioHR export'!$A$2:$A$30,0))),"Missing")</f>
        <v>2652</v>
      </c>
      <c r="M18" s="9" t="n">
        <f aca="false">IFERROR(N(INDEX('brioHR export'!$AF$2:$AF$30,MATCH($A18,'brioHR export'!$A$2:$A$30,0))),"Missing")</f>
        <v>357</v>
      </c>
      <c r="N18" s="9" t="n">
        <f aca="false">IFERROR(N(INDEX('brioHR export'!$AG$2:$AG$30,MATCH($A18,'brioHR export'!$A$2:$A$30,0))),"Missing")</f>
        <v>40.8</v>
      </c>
      <c r="O18" s="9" t="n">
        <f aca="false">IFERROR(N(INDEX('brioHR export'!$AH$2:$AH$30,MATCH($A18,'brioHR export'!$A$2:$A$30,0))),"Missing")</f>
        <v>204</v>
      </c>
      <c r="P18" s="9" t="n">
        <f aca="false">'Old system (cleaned)'!D15</f>
        <v>19800</v>
      </c>
      <c r="Q18" s="9" t="n">
        <f aca="false">'Old system (cleaned)'!I15</f>
        <v>0</v>
      </c>
      <c r="R18" s="9" t="n">
        <f aca="false">'Old system (cleaned)'!K15</f>
        <v>20400</v>
      </c>
      <c r="S18" s="9" t="n">
        <f aca="false">'Old system (cleaned)'!L15</f>
        <v>2244</v>
      </c>
      <c r="T18" s="9" t="n">
        <f aca="false">'Old system (cleaned)'!N15</f>
        <v>102</v>
      </c>
      <c r="U18" s="9" t="n">
        <f aca="false">'Old system (cleaned)'!O15</f>
        <v>40.8</v>
      </c>
      <c r="V18" s="9" t="n">
        <f aca="false">'Old system (cleaned)'!P15</f>
        <v>0</v>
      </c>
      <c r="W18" s="9" t="n">
        <f aca="false">'Old system (cleaned)'!R15</f>
        <v>18013.2</v>
      </c>
      <c r="X18" s="9" t="n">
        <f aca="false">'Old system (cleaned)'!S15</f>
        <v>2652</v>
      </c>
      <c r="Y18" s="9" t="n">
        <f aca="false">'Old system (cleaned)'!U15</f>
        <v>357</v>
      </c>
      <c r="Z18" s="9" t="n">
        <f aca="false">'Old system (cleaned)'!V15</f>
        <v>40.8</v>
      </c>
      <c r="AA18" s="9" t="n">
        <f aca="false">'Old system (cleaned)'!W15</f>
        <v>204</v>
      </c>
      <c r="AB18" s="9" t="n">
        <f aca="false">IF(ISNUMBER(D18),ROUND(D18-P18,2),"Missing")</f>
        <v>0</v>
      </c>
      <c r="AC18" s="9" t="n">
        <f aca="false">IF(ISNUMBER(E18),ROUND(E18-Q18,2),"Missing")</f>
        <v>0</v>
      </c>
      <c r="AD18" s="9" t="n">
        <f aca="false">IF(ISNUMBER(F18),ROUND(F18-R18,2),"Missing")</f>
        <v>0</v>
      </c>
      <c r="AE18" s="9" t="n">
        <f aca="false">IF(ISNUMBER(G18),ROUND(G18-S18,2),"Missing")</f>
        <v>0</v>
      </c>
      <c r="AF18" s="9" t="n">
        <f aca="false">IF(ISNUMBER(H18),ROUND(H18-T18,2),"Missing")</f>
        <v>0</v>
      </c>
      <c r="AG18" s="9" t="n">
        <f aca="false">IF(ISNUMBER(I18),ROUND(I18-U18,2),"Missing")</f>
        <v>0</v>
      </c>
      <c r="AH18" s="9" t="n">
        <f aca="false">IF(ISNUMBER(J18),ROUND(J18-V18,2),"Missing")</f>
        <v>0</v>
      </c>
      <c r="AI18" s="9" t="n">
        <f aca="false">IF(ISNUMBER(K18),ROUND(K18-W18,2),"Missing")</f>
        <v>0</v>
      </c>
      <c r="AJ18" s="9" t="n">
        <f aca="false">IF(ISNUMBER(L18),ROUND(L18-X18,2),"Missing")</f>
        <v>0</v>
      </c>
      <c r="AK18" s="9" t="n">
        <f aca="false">IF(ISNUMBER(M18),ROUND(M18-Y18,2),"Missing")</f>
        <v>0</v>
      </c>
      <c r="AL18" s="9" t="n">
        <f aca="false">IF(ISNUMBER(N18),ROUND(N18-Z18,2),"Missing")</f>
        <v>0</v>
      </c>
      <c r="AM18" s="9" t="n">
        <f aca="false">IF(ISNUMBER(O18),ROUND(O18-AA18,2),"Missing")</f>
        <v>0</v>
      </c>
      <c r="AN18" s="8" t="str">
        <f aca="false">IF(COUNTIF(AB18:AM18,"Missing")&gt;0,"Missing in brioHR",IF(COUNTIF(AB18:AM18,"&lt;&gt;0")&gt;0,"Check","OK"))</f>
        <v>OK</v>
      </c>
    </row>
    <row r="19" customFormat="false" ht="15" hidden="false" customHeight="false" outlineLevel="0" collapsed="false">
      <c r="A19" s="8" t="str">
        <f aca="false">'Old system (cleaned)'!A16</f>
        <v>015</v>
      </c>
      <c r="B19" s="8" t="str">
        <f aca="false">'Old system (cleaned)'!B16</f>
        <v>ZULHILMI BIN AHMAD</v>
      </c>
      <c r="C19" s="8" t="str">
        <f aca="false">'Old system (cleaned)'!C16</f>
        <v>Operations</v>
      </c>
      <c r="D19" s="9" t="n">
        <f aca="false">IFERROR(N(INDEX('brioHR export'!$F$2:$F$30,MATCH($A19,'brioHR export'!$A$2:$A$30,0))),"Missing")</f>
        <v>11000</v>
      </c>
      <c r="E19" s="9" t="n">
        <f aca="false">IFERROR(N(INDEX('brioHR export'!$I$2:$I$30,MATCH($A19,'brioHR export'!$A$2:$A$30,0))),"Missing")</f>
        <v>0</v>
      </c>
      <c r="F19" s="9" t="n">
        <f aca="false">IFERROR(N(INDEX('brioHR export'!$V$2:$V$30,MATCH($A19,'brioHR export'!$A$2:$A$30,0))),"Missing")</f>
        <v>11500</v>
      </c>
      <c r="G19" s="9" t="n">
        <f aca="false">IFERROR(N(INDEX('brioHR export'!$W$2:$W$30,MATCH($A19,'brioHR export'!$A$2:$A$30,0))),"Missing")</f>
        <v>1265</v>
      </c>
      <c r="H19" s="9" t="n">
        <f aca="false">IFERROR(N(INDEX('brioHR export'!$X$2:$X$30,MATCH($A19,'brioHR export'!$A$2:$A$30,0))),"Missing")</f>
        <v>57.5</v>
      </c>
      <c r="I19" s="9" t="n">
        <f aca="false">IFERROR(N(INDEX('brioHR export'!$Y$2:$Y$30,MATCH($A19,'brioHR export'!$A$2:$A$30,0))),"Missing")</f>
        <v>23</v>
      </c>
      <c r="J19" s="9" t="n">
        <f aca="false">IFERROR(N(INDEX('brioHR export'!$Z$2:$Z$30,MATCH($A19,'brioHR export'!$A$2:$A$30,0))),"Missing")</f>
        <v>0</v>
      </c>
      <c r="K19" s="9" t="n">
        <f aca="false">IFERROR(N(INDEX('brioHR export'!$AD$2:$AD$30,MATCH($A19,'brioHR export'!$A$2:$A$30,0))),"Missing")</f>
        <v>10154.5</v>
      </c>
      <c r="L19" s="9" t="n">
        <f aca="false">IFERROR(N(INDEX('brioHR export'!$AE$2:$AE$30,MATCH($A19,'brioHR export'!$A$2:$A$30,0))),"Missing")</f>
        <v>1495</v>
      </c>
      <c r="M19" s="9" t="n">
        <f aca="false">IFERROR(N(INDEX('brioHR export'!$AF$2:$AF$30,MATCH($A19,'brioHR export'!$A$2:$A$30,0))),"Missing")</f>
        <v>201.25</v>
      </c>
      <c r="N19" s="9" t="n">
        <f aca="false">IFERROR(N(INDEX('brioHR export'!$AG$2:$AG$30,MATCH($A19,'brioHR export'!$A$2:$A$30,0))),"Missing")</f>
        <v>23</v>
      </c>
      <c r="O19" s="9" t="n">
        <f aca="false">IFERROR(N(INDEX('brioHR export'!$AH$2:$AH$30,MATCH($A19,'brioHR export'!$A$2:$A$30,0))),"Missing")</f>
        <v>115</v>
      </c>
      <c r="P19" s="9" t="n">
        <f aca="false">'Old system (cleaned)'!D16</f>
        <v>11000</v>
      </c>
      <c r="Q19" s="9" t="n">
        <f aca="false">'Old system (cleaned)'!I16</f>
        <v>0</v>
      </c>
      <c r="R19" s="9" t="n">
        <f aca="false">'Old system (cleaned)'!K16</f>
        <v>11500</v>
      </c>
      <c r="S19" s="9" t="n">
        <f aca="false">'Old system (cleaned)'!L16</f>
        <v>1265</v>
      </c>
      <c r="T19" s="9" t="n">
        <f aca="false">'Old system (cleaned)'!N16</f>
        <v>57.5</v>
      </c>
      <c r="U19" s="9" t="n">
        <f aca="false">'Old system (cleaned)'!O16</f>
        <v>23</v>
      </c>
      <c r="V19" s="9" t="n">
        <f aca="false">'Old system (cleaned)'!P16</f>
        <v>0</v>
      </c>
      <c r="W19" s="9" t="n">
        <f aca="false">'Old system (cleaned)'!R16</f>
        <v>10154.5</v>
      </c>
      <c r="X19" s="9" t="n">
        <f aca="false">'Old system (cleaned)'!S16</f>
        <v>1495</v>
      </c>
      <c r="Y19" s="9" t="n">
        <f aca="false">'Old system (cleaned)'!U16</f>
        <v>201.25</v>
      </c>
      <c r="Z19" s="9" t="n">
        <f aca="false">'Old system (cleaned)'!V16</f>
        <v>23</v>
      </c>
      <c r="AA19" s="9" t="n">
        <f aca="false">'Old system (cleaned)'!W16</f>
        <v>115</v>
      </c>
      <c r="AB19" s="9" t="n">
        <f aca="false">IF(ISNUMBER(D19),ROUND(D19-P19,2),"Missing")</f>
        <v>0</v>
      </c>
      <c r="AC19" s="9" t="n">
        <f aca="false">IF(ISNUMBER(E19),ROUND(E19-Q19,2),"Missing")</f>
        <v>0</v>
      </c>
      <c r="AD19" s="9" t="n">
        <f aca="false">IF(ISNUMBER(F19),ROUND(F19-R19,2),"Missing")</f>
        <v>0</v>
      </c>
      <c r="AE19" s="9" t="n">
        <f aca="false">IF(ISNUMBER(G19),ROUND(G19-S19,2),"Missing")</f>
        <v>0</v>
      </c>
      <c r="AF19" s="9" t="n">
        <f aca="false">IF(ISNUMBER(H19),ROUND(H19-T19,2),"Missing")</f>
        <v>0</v>
      </c>
      <c r="AG19" s="9" t="n">
        <f aca="false">IF(ISNUMBER(I19),ROUND(I19-U19,2),"Missing")</f>
        <v>0</v>
      </c>
      <c r="AH19" s="9" t="n">
        <f aca="false">IF(ISNUMBER(J19),ROUND(J19-V19,2),"Missing")</f>
        <v>0</v>
      </c>
      <c r="AI19" s="9" t="n">
        <f aca="false">IF(ISNUMBER(K19),ROUND(K19-W19,2),"Missing")</f>
        <v>0</v>
      </c>
      <c r="AJ19" s="9" t="n">
        <f aca="false">IF(ISNUMBER(L19),ROUND(L19-X19,2),"Missing")</f>
        <v>0</v>
      </c>
      <c r="AK19" s="9" t="n">
        <f aca="false">IF(ISNUMBER(M19),ROUND(M19-Y19,2),"Missing")</f>
        <v>0</v>
      </c>
      <c r="AL19" s="9" t="n">
        <f aca="false">IF(ISNUMBER(N19),ROUND(N19-Z19,2),"Missing")</f>
        <v>0</v>
      </c>
      <c r="AM19" s="9" t="n">
        <f aca="false">IF(ISNUMBER(O19),ROUND(O19-AA19,2),"Missing")</f>
        <v>0</v>
      </c>
      <c r="AN19" s="8" t="str">
        <f aca="false">IF(COUNTIF(AB19:AM19,"Missing")&gt;0,"Missing in brioHR",IF(COUNTIF(AB19:AM19,"&lt;&gt;0")&gt;0,"Check","OK"))</f>
        <v>OK</v>
      </c>
    </row>
    <row r="20" customFormat="false" ht="15" hidden="false" customHeight="false" outlineLevel="0" collapsed="false">
      <c r="A20" s="8" t="str">
        <f aca="false">'Old system (cleaned)'!A17</f>
        <v>016</v>
      </c>
      <c r="B20" s="8" t="str">
        <f aca="false">'Old system (cleaned)'!B17</f>
        <v>LEE CHUN KIT</v>
      </c>
      <c r="C20" s="8" t="str">
        <f aca="false">'Old system (cleaned)'!C17</f>
        <v>Operations</v>
      </c>
      <c r="D20" s="9" t="n">
        <f aca="false">IFERROR(N(INDEX('brioHR export'!$F$2:$F$30,MATCH($A20,'brioHR export'!$A$2:$A$30,0))),"Missing")</f>
        <v>45000</v>
      </c>
      <c r="E20" s="9" t="n">
        <f aca="false">IFERROR(N(INDEX('brioHR export'!$I$2:$I$30,MATCH($A20,'brioHR export'!$A$2:$A$30,0))),"Missing")</f>
        <v>7500</v>
      </c>
      <c r="F20" s="9" t="n">
        <f aca="false">IFERROR(N(INDEX('brioHR export'!$V$2:$V$30,MATCH($A20,'brioHR export'!$A$2:$A$30,0))),"Missing")</f>
        <v>53700</v>
      </c>
      <c r="G20" s="9" t="n">
        <f aca="false">IFERROR(N(INDEX('brioHR export'!$W$2:$W$30,MATCH($A20,'brioHR export'!$A$2:$A$30,0))),"Missing")</f>
        <v>5016</v>
      </c>
      <c r="H20" s="9" t="n">
        <f aca="false">IFERROR(N(INDEX('brioHR export'!$X$2:$X$30,MATCH($A20,'brioHR export'!$A$2:$A$30,0))),"Missing")</f>
        <v>180</v>
      </c>
      <c r="I20" s="9" t="n">
        <f aca="false">IFERROR(N(INDEX('brioHR export'!$Y$2:$Y$30,MATCH($A20,'brioHR export'!$A$2:$A$30,0))),"Missing")</f>
        <v>72</v>
      </c>
      <c r="J20" s="9" t="n">
        <f aca="false">IFERROR(N(INDEX('brioHR export'!$Z$2:$Z$30,MATCH($A20,'brioHR export'!$A$2:$A$30,0))),"Missing")</f>
        <v>4053.9</v>
      </c>
      <c r="K20" s="9" t="n">
        <f aca="false">IFERROR(N(INDEX('brioHR export'!$AD$2:$AD$30,MATCH($A20,'brioHR export'!$A$2:$A$30,0))),"Missing")</f>
        <v>44378.1</v>
      </c>
      <c r="L20" s="9" t="n">
        <f aca="false">IFERROR(N(INDEX('brioHR export'!$AE$2:$AE$30,MATCH($A20,'brioHR export'!$A$2:$A$30,0))),"Missing")</f>
        <v>5472</v>
      </c>
      <c r="M20" s="9" t="n">
        <f aca="false">IFERROR(N(INDEX('brioHR export'!$AF$2:$AF$30,MATCH($A20,'brioHR export'!$A$2:$A$30,0))),"Missing")</f>
        <v>630</v>
      </c>
      <c r="N20" s="9" t="n">
        <f aca="false">IFERROR(N(INDEX('brioHR export'!$AG$2:$AG$30,MATCH($A20,'brioHR export'!$A$2:$A$30,0))),"Missing")</f>
        <v>72</v>
      </c>
      <c r="O20" s="9" t="n">
        <f aca="false">IFERROR(N(INDEX('brioHR export'!$AH$2:$AH$30,MATCH($A20,'brioHR export'!$A$2:$A$30,0))),"Missing")</f>
        <v>456</v>
      </c>
      <c r="P20" s="9" t="n">
        <f aca="false">'Old system (cleaned)'!D17</f>
        <v>45000</v>
      </c>
      <c r="Q20" s="9" t="n">
        <f aca="false">'Old system (cleaned)'!I17</f>
        <v>7500</v>
      </c>
      <c r="R20" s="9" t="n">
        <f aca="false">'Old system (cleaned)'!K17</f>
        <v>53700</v>
      </c>
      <c r="S20" s="9" t="n">
        <f aca="false">'Old system (cleaned)'!L17</f>
        <v>5841</v>
      </c>
      <c r="T20" s="9" t="n">
        <f aca="false">'Old system (cleaned)'!N17</f>
        <v>180</v>
      </c>
      <c r="U20" s="9" t="n">
        <f aca="false">'Old system (cleaned)'!O17</f>
        <v>72</v>
      </c>
      <c r="V20" s="9" t="n">
        <f aca="false">'Old system (cleaned)'!P17</f>
        <v>4053.9</v>
      </c>
      <c r="W20" s="9" t="n">
        <f aca="false">'Old system (cleaned)'!R17</f>
        <v>43553.1</v>
      </c>
      <c r="X20" s="9" t="n">
        <f aca="false">'Old system (cleaned)'!S17</f>
        <v>6372</v>
      </c>
      <c r="Y20" s="9" t="n">
        <f aca="false">'Old system (cleaned)'!U17</f>
        <v>630</v>
      </c>
      <c r="Z20" s="9" t="n">
        <f aca="false">'Old system (cleaned)'!V17</f>
        <v>72</v>
      </c>
      <c r="AA20" s="9" t="n">
        <f aca="false">'Old system (cleaned)'!W17</f>
        <v>456</v>
      </c>
      <c r="AB20" s="9" t="n">
        <f aca="false">IF(ISNUMBER(D20),ROUND(D20-P20,2),"Missing")</f>
        <v>0</v>
      </c>
      <c r="AC20" s="9" t="n">
        <f aca="false">IF(ISNUMBER(E20),ROUND(E20-Q20,2),"Missing")</f>
        <v>0</v>
      </c>
      <c r="AD20" s="9" t="n">
        <f aca="false">IF(ISNUMBER(F20),ROUND(F20-R20,2),"Missing")</f>
        <v>0</v>
      </c>
      <c r="AE20" s="9" t="n">
        <f aca="false">IF(ISNUMBER(G20),ROUND(G20-S20,2),"Missing")</f>
        <v>-825</v>
      </c>
      <c r="AF20" s="9" t="n">
        <f aca="false">IF(ISNUMBER(H20),ROUND(H20-T20,2),"Missing")</f>
        <v>0</v>
      </c>
      <c r="AG20" s="9" t="n">
        <f aca="false">IF(ISNUMBER(I20),ROUND(I20-U20,2),"Missing")</f>
        <v>0</v>
      </c>
      <c r="AH20" s="9" t="n">
        <f aca="false">IF(ISNUMBER(J20),ROUND(J20-V20,2),"Missing")</f>
        <v>0</v>
      </c>
      <c r="AI20" s="9" t="n">
        <f aca="false">IF(ISNUMBER(K20),ROUND(K20-W20,2),"Missing")</f>
        <v>825</v>
      </c>
      <c r="AJ20" s="9" t="n">
        <f aca="false">IF(ISNUMBER(L20),ROUND(L20-X20,2),"Missing")</f>
        <v>-900</v>
      </c>
      <c r="AK20" s="9" t="n">
        <f aca="false">IF(ISNUMBER(M20),ROUND(M20-Y20,2),"Missing")</f>
        <v>0</v>
      </c>
      <c r="AL20" s="9" t="n">
        <f aca="false">IF(ISNUMBER(N20),ROUND(N20-Z20,2),"Missing")</f>
        <v>0</v>
      </c>
      <c r="AM20" s="9" t="n">
        <f aca="false">IF(ISNUMBER(O20),ROUND(O20-AA20,2),"Missing")</f>
        <v>0</v>
      </c>
      <c r="AN20" s="8" t="str">
        <f aca="false">IF(COUNTIF(AB20:AM20,"Missing")&gt;0,"Missing in brioHR",IF(COUNTIF(AB20:AM20,"&lt;&gt;0")&gt;0,"Check","OK"))</f>
        <v>Check</v>
      </c>
    </row>
    <row r="21" customFormat="false" ht="15" hidden="false" customHeight="false" outlineLevel="0" collapsed="false">
      <c r="A21" s="8" t="str">
        <f aca="false">'Old system (cleaned)'!A18</f>
        <v>017</v>
      </c>
      <c r="B21" s="8" t="str">
        <f aca="false">'Old system (cleaned)'!B18</f>
        <v>NADIA BINTI YUSOF</v>
      </c>
      <c r="C21" s="8" t="str">
        <f aca="false">'Old system (cleaned)'!C18</f>
        <v>Operations</v>
      </c>
      <c r="D21" s="9" t="n">
        <f aca="false">IFERROR(N(INDEX('brioHR export'!$F$2:$F$30,MATCH($A21,'brioHR export'!$A$2:$A$30,0))),"Missing")</f>
        <v>14700</v>
      </c>
      <c r="E21" s="9" t="n">
        <f aca="false">IFERROR(N(INDEX('brioHR export'!$I$2:$I$30,MATCH($A21,'brioHR export'!$A$2:$A$30,0))),"Missing")</f>
        <v>0</v>
      </c>
      <c r="F21" s="9" t="n">
        <f aca="false">IFERROR(N(INDEX('brioHR export'!$V$2:$V$30,MATCH($A21,'brioHR export'!$A$2:$A$30,0))),"Missing")</f>
        <v>15506.13</v>
      </c>
      <c r="G21" s="9" t="n">
        <f aca="false">IFERROR(N(INDEX('brioHR export'!$W$2:$W$30,MATCH($A21,'brioHR export'!$A$2:$A$30,0))),"Missing")</f>
        <v>1676</v>
      </c>
      <c r="H21" s="9" t="n">
        <f aca="false">IFERROR(N(INDEX('brioHR export'!$X$2:$X$30,MATCH($A21,'brioHR export'!$A$2:$A$30,0))),"Missing")</f>
        <v>77.55</v>
      </c>
      <c r="I21" s="9" t="n">
        <f aca="false">IFERROR(N(INDEX('brioHR export'!$Y$2:$Y$30,MATCH($A21,'brioHR export'!$A$2:$A$30,0))),"Missing")</f>
        <v>31</v>
      </c>
      <c r="J21" s="9" t="n">
        <f aca="false">IFERROR(N(INDEX('brioHR export'!$Z$2:$Z$30,MATCH($A21,'brioHR export'!$A$2:$A$30,0))),"Missing")</f>
        <v>0</v>
      </c>
      <c r="K21" s="9" t="n">
        <f aca="false">IFERROR(N(INDEX('brioHR export'!$AD$2:$AD$30,MATCH($A21,'brioHR export'!$A$2:$A$30,0))),"Missing")</f>
        <v>13721.58</v>
      </c>
      <c r="L21" s="9" t="n">
        <f aca="false">IFERROR(N(INDEX('brioHR export'!$AE$2:$AE$30,MATCH($A21,'brioHR export'!$A$2:$A$30,0))),"Missing")</f>
        <v>1980</v>
      </c>
      <c r="M21" s="9" t="n">
        <f aca="false">IFERROR(N(INDEX('brioHR export'!$AF$2:$AF$30,MATCH($A21,'brioHR export'!$A$2:$A$30,0))),"Missing")</f>
        <v>271.4</v>
      </c>
      <c r="N21" s="9" t="n">
        <f aca="false">IFERROR(N(INDEX('brioHR export'!$AG$2:$AG$30,MATCH($A21,'brioHR export'!$A$2:$A$30,0))),"Missing")</f>
        <v>31</v>
      </c>
      <c r="O21" s="9" t="n">
        <f aca="false">IFERROR(N(INDEX('brioHR export'!$AH$2:$AH$30,MATCH($A21,'brioHR export'!$A$2:$A$30,0))),"Missing")</f>
        <v>153</v>
      </c>
      <c r="P21" s="9" t="n">
        <f aca="false">'Old system (cleaned)'!D18</f>
        <v>14700</v>
      </c>
      <c r="Q21" s="9" t="n">
        <f aca="false">'Old system (cleaned)'!I18</f>
        <v>0</v>
      </c>
      <c r="R21" s="9" t="n">
        <f aca="false">'Old system (cleaned)'!K18</f>
        <v>15506.13</v>
      </c>
      <c r="S21" s="9" t="n">
        <f aca="false">'Old system (cleaned)'!L18</f>
        <v>1676</v>
      </c>
      <c r="T21" s="9" t="n">
        <f aca="false">'Old system (cleaned)'!N18</f>
        <v>77.55</v>
      </c>
      <c r="U21" s="9" t="n">
        <f aca="false">'Old system (cleaned)'!O18</f>
        <v>31</v>
      </c>
      <c r="V21" s="9" t="n">
        <f aca="false">'Old system (cleaned)'!P18</f>
        <v>0</v>
      </c>
      <c r="W21" s="9" t="n">
        <f aca="false">'Old system (cleaned)'!R18</f>
        <v>13721.58</v>
      </c>
      <c r="X21" s="9" t="n">
        <f aca="false">'Old system (cleaned)'!S18</f>
        <v>1980</v>
      </c>
      <c r="Y21" s="9" t="n">
        <f aca="false">'Old system (cleaned)'!U18</f>
        <v>271.4</v>
      </c>
      <c r="Z21" s="9" t="n">
        <f aca="false">'Old system (cleaned)'!V18</f>
        <v>31</v>
      </c>
      <c r="AA21" s="9" t="n">
        <f aca="false">'Old system (cleaned)'!W18</f>
        <v>153</v>
      </c>
      <c r="AB21" s="9" t="n">
        <f aca="false">IF(ISNUMBER(D21),ROUND(D21-P21,2),"Missing")</f>
        <v>0</v>
      </c>
      <c r="AC21" s="9" t="n">
        <f aca="false">IF(ISNUMBER(E21),ROUND(E21-Q21,2),"Missing")</f>
        <v>0</v>
      </c>
      <c r="AD21" s="9" t="n">
        <f aca="false">IF(ISNUMBER(F21),ROUND(F21-R21,2),"Missing")</f>
        <v>0</v>
      </c>
      <c r="AE21" s="9" t="n">
        <f aca="false">IF(ISNUMBER(G21),ROUND(G21-S21,2),"Missing")</f>
        <v>0</v>
      </c>
      <c r="AF21" s="9" t="n">
        <f aca="false">IF(ISNUMBER(H21),ROUND(H21-T21,2),"Missing")</f>
        <v>0</v>
      </c>
      <c r="AG21" s="9" t="n">
        <f aca="false">IF(ISNUMBER(I21),ROUND(I21-U21,2),"Missing")</f>
        <v>0</v>
      </c>
      <c r="AH21" s="9" t="n">
        <f aca="false">IF(ISNUMBER(J21),ROUND(J21-V21,2),"Missing")</f>
        <v>0</v>
      </c>
      <c r="AI21" s="9" t="n">
        <f aca="false">IF(ISNUMBER(K21),ROUND(K21-W21,2),"Missing")</f>
        <v>0</v>
      </c>
      <c r="AJ21" s="9" t="n">
        <f aca="false">IF(ISNUMBER(L21),ROUND(L21-X21,2),"Missing")</f>
        <v>0</v>
      </c>
      <c r="AK21" s="9" t="n">
        <f aca="false">IF(ISNUMBER(M21),ROUND(M21-Y21,2),"Missing")</f>
        <v>0</v>
      </c>
      <c r="AL21" s="9" t="n">
        <f aca="false">IF(ISNUMBER(N21),ROUND(N21-Z21,2),"Missing")</f>
        <v>0</v>
      </c>
      <c r="AM21" s="9" t="n">
        <f aca="false">IF(ISNUMBER(O21),ROUND(O21-AA21,2),"Missing")</f>
        <v>0</v>
      </c>
      <c r="AN21" s="8" t="str">
        <f aca="false">IF(COUNTIF(AB21:AM21,"Missing")&gt;0,"Missing in brioHR",IF(COUNTIF(AB21:AM21,"&lt;&gt;0")&gt;0,"Check","OK"))</f>
        <v>OK</v>
      </c>
    </row>
    <row r="22" customFormat="false" ht="15" hidden="false" customHeight="false" outlineLevel="0" collapsed="false">
      <c r="A22" s="8" t="str">
        <f aca="false">'Old system (cleaned)'!A19</f>
        <v>018</v>
      </c>
      <c r="B22" s="8" t="str">
        <f aca="false">'Old system (cleaned)'!B19</f>
        <v>GAN BOON HUAT</v>
      </c>
      <c r="C22" s="8" t="str">
        <f aca="false">'Old system (cleaned)'!C19</f>
        <v>Operations</v>
      </c>
      <c r="D22" s="9" t="n">
        <f aca="false">IFERROR(N(INDEX('brioHR export'!$F$2:$F$30,MATCH($A22,'brioHR export'!$A$2:$A$30,0))),"Missing")</f>
        <v>16500</v>
      </c>
      <c r="E22" s="9" t="n">
        <f aca="false">IFERROR(N(INDEX('brioHR export'!$I$2:$I$30,MATCH($A22,'brioHR export'!$A$2:$A$30,0))),"Missing")</f>
        <v>0</v>
      </c>
      <c r="F22" s="9" t="n">
        <f aca="false">IFERROR(N(INDEX('brioHR export'!$V$2:$V$30,MATCH($A22,'brioHR export'!$A$2:$A$30,0))),"Missing")</f>
        <v>17734.62</v>
      </c>
      <c r="G22" s="9" t="n">
        <f aca="false">IFERROR(N(INDEX('brioHR export'!$W$2:$W$30,MATCH($A22,'brioHR export'!$A$2:$A$30,0))),"Missing")</f>
        <v>1884</v>
      </c>
      <c r="H22" s="9" t="n">
        <f aca="false">IFERROR(N(INDEX('brioHR export'!$X$2:$X$30,MATCH($A22,'brioHR export'!$A$2:$A$30,0))),"Missing")</f>
        <v>88.7</v>
      </c>
      <c r="I22" s="9" t="n">
        <f aca="false">IFERROR(N(INDEX('brioHR export'!$Y$2:$Y$30,MATCH($A22,'brioHR export'!$A$2:$A$30,0))),"Missing")</f>
        <v>35.45</v>
      </c>
      <c r="J22" s="9" t="n">
        <f aca="false">IFERROR(N(INDEX('brioHR export'!$Z$2:$Z$30,MATCH($A22,'brioHR export'!$A$2:$A$30,0))),"Missing")</f>
        <v>0</v>
      </c>
      <c r="K22" s="9" t="n">
        <f aca="false">IFERROR(N(INDEX('brioHR export'!$AD$2:$AD$30,MATCH($A22,'brioHR export'!$A$2:$A$30,0))),"Missing")</f>
        <v>15726.47</v>
      </c>
      <c r="L22" s="9" t="n">
        <f aca="false">IFERROR(N(INDEX('brioHR export'!$AE$2:$AE$30,MATCH($A22,'brioHR export'!$A$2:$A$30,0))),"Missing")</f>
        <v>2226</v>
      </c>
      <c r="M22" s="9" t="n">
        <f aca="false">IFERROR(N(INDEX('brioHR export'!$AF$2:$AF$30,MATCH($A22,'brioHR export'!$A$2:$A$30,0))),"Missing")</f>
        <v>310.3</v>
      </c>
      <c r="N22" s="9" t="n">
        <f aca="false">IFERROR(N(INDEX('brioHR export'!$AG$2:$AG$30,MATCH($A22,'brioHR export'!$A$2:$A$30,0))),"Missing")</f>
        <v>35.45</v>
      </c>
      <c r="O22" s="9" t="n">
        <f aca="false">IFERROR(N(INDEX('brioHR export'!$AH$2:$AH$30,MATCH($A22,'brioHR export'!$A$2:$A$30,0))),"Missing")</f>
        <v>171</v>
      </c>
      <c r="P22" s="9" t="n">
        <f aca="false">'Old system (cleaned)'!D19</f>
        <v>16500</v>
      </c>
      <c r="Q22" s="9" t="n">
        <f aca="false">'Old system (cleaned)'!I19</f>
        <v>0</v>
      </c>
      <c r="R22" s="9" t="n">
        <f aca="false">'Old system (cleaned)'!K19</f>
        <v>17734.62</v>
      </c>
      <c r="S22" s="9" t="n">
        <f aca="false">'Old system (cleaned)'!L19</f>
        <v>1884</v>
      </c>
      <c r="T22" s="9" t="n">
        <f aca="false">'Old system (cleaned)'!N19</f>
        <v>88.7</v>
      </c>
      <c r="U22" s="9" t="n">
        <f aca="false">'Old system (cleaned)'!O19</f>
        <v>35.45</v>
      </c>
      <c r="V22" s="9" t="n">
        <f aca="false">'Old system (cleaned)'!P19</f>
        <v>0</v>
      </c>
      <c r="W22" s="9" t="n">
        <f aca="false">'Old system (cleaned)'!R19</f>
        <v>15726.47</v>
      </c>
      <c r="X22" s="9" t="n">
        <f aca="false">'Old system (cleaned)'!S19</f>
        <v>2226</v>
      </c>
      <c r="Y22" s="9" t="n">
        <f aca="false">'Old system (cleaned)'!U19</f>
        <v>310.3</v>
      </c>
      <c r="Z22" s="9" t="n">
        <f aca="false">'Old system (cleaned)'!V19</f>
        <v>35.45</v>
      </c>
      <c r="AA22" s="9" t="n">
        <f aca="false">'Old system (cleaned)'!W19</f>
        <v>171</v>
      </c>
      <c r="AB22" s="9" t="n">
        <f aca="false">IF(ISNUMBER(D22),ROUND(D22-P22,2),"Missing")</f>
        <v>0</v>
      </c>
      <c r="AC22" s="9" t="n">
        <f aca="false">IF(ISNUMBER(E22),ROUND(E22-Q22,2),"Missing")</f>
        <v>0</v>
      </c>
      <c r="AD22" s="9" t="n">
        <f aca="false">IF(ISNUMBER(F22),ROUND(F22-R22,2),"Missing")</f>
        <v>0</v>
      </c>
      <c r="AE22" s="9" t="n">
        <f aca="false">IF(ISNUMBER(G22),ROUND(G22-S22,2),"Missing")</f>
        <v>0</v>
      </c>
      <c r="AF22" s="9" t="n">
        <f aca="false">IF(ISNUMBER(H22),ROUND(H22-T22,2),"Missing")</f>
        <v>0</v>
      </c>
      <c r="AG22" s="9" t="n">
        <f aca="false">IF(ISNUMBER(I22),ROUND(I22-U22,2),"Missing")</f>
        <v>0</v>
      </c>
      <c r="AH22" s="9" t="n">
        <f aca="false">IF(ISNUMBER(J22),ROUND(J22-V22,2),"Missing")</f>
        <v>0</v>
      </c>
      <c r="AI22" s="9" t="n">
        <f aca="false">IF(ISNUMBER(K22),ROUND(K22-W22,2),"Missing")</f>
        <v>0</v>
      </c>
      <c r="AJ22" s="9" t="n">
        <f aca="false">IF(ISNUMBER(L22),ROUND(L22-X22,2),"Missing")</f>
        <v>0</v>
      </c>
      <c r="AK22" s="9" t="n">
        <f aca="false">IF(ISNUMBER(M22),ROUND(M22-Y22,2),"Missing")</f>
        <v>0</v>
      </c>
      <c r="AL22" s="9" t="n">
        <f aca="false">IF(ISNUMBER(N22),ROUND(N22-Z22,2),"Missing")</f>
        <v>0</v>
      </c>
      <c r="AM22" s="9" t="n">
        <f aca="false">IF(ISNUMBER(O22),ROUND(O22-AA22,2),"Missing")</f>
        <v>0</v>
      </c>
      <c r="AN22" s="8" t="str">
        <f aca="false">IF(COUNTIF(AB22:AM22,"Missing")&gt;0,"Missing in brioHR",IF(COUNTIF(AB22:AM22,"&lt;&gt;0")&gt;0,"Check","OK"))</f>
        <v>OK</v>
      </c>
    </row>
    <row r="23" customFormat="false" ht="15" hidden="false" customHeight="false" outlineLevel="0" collapsed="false">
      <c r="A23" s="8" t="str">
        <f aca="false">'Old system (cleaned)'!A20</f>
        <v>019</v>
      </c>
      <c r="B23" s="8" t="str">
        <f aca="false">'Old system (cleaned)'!B20</f>
        <v>KAVITHA A/P MUNIANDY</v>
      </c>
      <c r="C23" s="8" t="str">
        <f aca="false">'Old system (cleaned)'!C20</f>
        <v>Operations</v>
      </c>
      <c r="D23" s="9" t="n">
        <f aca="false">IFERROR(N(INDEX('brioHR export'!$F$2:$F$30,MATCH($A23,'brioHR export'!$A$2:$A$30,0))),"Missing")</f>
        <v>21600</v>
      </c>
      <c r="E23" s="9" t="n">
        <f aca="false">IFERROR(N(INDEX('brioHR export'!$I$2:$I$30,MATCH($A23,'brioHR export'!$A$2:$A$30,0))),"Missing")</f>
        <v>0</v>
      </c>
      <c r="F23" s="9" t="n">
        <f aca="false">IFERROR(N(INDEX('brioHR export'!$V$2:$V$30,MATCH($A23,'brioHR export'!$A$2:$A$30,0))),"Missing")</f>
        <v>22200</v>
      </c>
      <c r="G23" s="9" t="n">
        <f aca="false">IFERROR(N(INDEX('brioHR export'!$W$2:$W$30,MATCH($A23,'brioHR export'!$A$2:$A$30,0))),"Missing")</f>
        <v>2442</v>
      </c>
      <c r="H23" s="9" t="n">
        <f aca="false">IFERROR(N(INDEX('brioHR export'!$X$2:$X$30,MATCH($A23,'brioHR export'!$A$2:$A$30,0))),"Missing")</f>
        <v>111</v>
      </c>
      <c r="I23" s="9" t="n">
        <f aca="false">IFERROR(N(INDEX('brioHR export'!$Y$2:$Y$30,MATCH($A23,'brioHR export'!$A$2:$A$30,0))),"Missing")</f>
        <v>44.4</v>
      </c>
      <c r="J23" s="9" t="n">
        <f aca="false">IFERROR(N(INDEX('brioHR export'!$Z$2:$Z$30,MATCH($A23,'brioHR export'!$A$2:$A$30,0))),"Missing")</f>
        <v>45.9</v>
      </c>
      <c r="K23" s="9" t="n">
        <f aca="false">IFERROR(N(INDEX('brioHR export'!$AD$2:$AD$30,MATCH($A23,'brioHR export'!$A$2:$A$30,0))),"Missing")</f>
        <v>19556.7</v>
      </c>
      <c r="L23" s="9" t="n">
        <f aca="false">IFERROR(N(INDEX('brioHR export'!$AE$2:$AE$30,MATCH($A23,'brioHR export'!$A$2:$A$30,0))),"Missing")</f>
        <v>2886</v>
      </c>
      <c r="M23" s="9" t="n">
        <f aca="false">IFERROR(N(INDEX('brioHR export'!$AF$2:$AF$30,MATCH($A23,'brioHR export'!$A$2:$A$30,0))),"Missing")</f>
        <v>388.5</v>
      </c>
      <c r="N23" s="9" t="n">
        <f aca="false">IFERROR(N(INDEX('brioHR export'!$AG$2:$AG$30,MATCH($A23,'brioHR export'!$A$2:$A$30,0))),"Missing")</f>
        <v>44.4</v>
      </c>
      <c r="O23" s="9" t="n">
        <f aca="false">IFERROR(N(INDEX('brioHR export'!$AH$2:$AH$30,MATCH($A23,'brioHR export'!$A$2:$A$30,0))),"Missing")</f>
        <v>222</v>
      </c>
      <c r="P23" s="9" t="n">
        <f aca="false">'Old system (cleaned)'!D20</f>
        <v>21600</v>
      </c>
      <c r="Q23" s="9" t="n">
        <f aca="false">'Old system (cleaned)'!I20</f>
        <v>0</v>
      </c>
      <c r="R23" s="9" t="n">
        <f aca="false">'Old system (cleaned)'!K20</f>
        <v>22200</v>
      </c>
      <c r="S23" s="9" t="n">
        <f aca="false">'Old system (cleaned)'!L20</f>
        <v>2442</v>
      </c>
      <c r="T23" s="9" t="n">
        <f aca="false">'Old system (cleaned)'!N20</f>
        <v>111</v>
      </c>
      <c r="U23" s="9" t="n">
        <f aca="false">'Old system (cleaned)'!O20</f>
        <v>44.4</v>
      </c>
      <c r="V23" s="9" t="n">
        <f aca="false">'Old system (cleaned)'!P20</f>
        <v>45.9</v>
      </c>
      <c r="W23" s="9" t="n">
        <f aca="false">'Old system (cleaned)'!R20</f>
        <v>19556.7</v>
      </c>
      <c r="X23" s="9" t="n">
        <f aca="false">'Old system (cleaned)'!S20</f>
        <v>2886</v>
      </c>
      <c r="Y23" s="9" t="n">
        <f aca="false">'Old system (cleaned)'!U20</f>
        <v>388.5</v>
      </c>
      <c r="Z23" s="9" t="n">
        <f aca="false">'Old system (cleaned)'!V20</f>
        <v>44.4</v>
      </c>
      <c r="AA23" s="9" t="n">
        <f aca="false">'Old system (cleaned)'!W20</f>
        <v>222</v>
      </c>
      <c r="AB23" s="9" t="n">
        <f aca="false">IF(ISNUMBER(D23),ROUND(D23-P23,2),"Missing")</f>
        <v>0</v>
      </c>
      <c r="AC23" s="9" t="n">
        <f aca="false">IF(ISNUMBER(E23),ROUND(E23-Q23,2),"Missing")</f>
        <v>0</v>
      </c>
      <c r="AD23" s="9" t="n">
        <f aca="false">IF(ISNUMBER(F23),ROUND(F23-R23,2),"Missing")</f>
        <v>0</v>
      </c>
      <c r="AE23" s="9" t="n">
        <f aca="false">IF(ISNUMBER(G23),ROUND(G23-S23,2),"Missing")</f>
        <v>0</v>
      </c>
      <c r="AF23" s="9" t="n">
        <f aca="false">IF(ISNUMBER(H23),ROUND(H23-T23,2),"Missing")</f>
        <v>0</v>
      </c>
      <c r="AG23" s="9" t="n">
        <f aca="false">IF(ISNUMBER(I23),ROUND(I23-U23,2),"Missing")</f>
        <v>0</v>
      </c>
      <c r="AH23" s="9" t="n">
        <f aca="false">IF(ISNUMBER(J23),ROUND(J23-V23,2),"Missing")</f>
        <v>0</v>
      </c>
      <c r="AI23" s="9" t="n">
        <f aca="false">IF(ISNUMBER(K23),ROUND(K23-W23,2),"Missing")</f>
        <v>0</v>
      </c>
      <c r="AJ23" s="9" t="n">
        <f aca="false">IF(ISNUMBER(L23),ROUND(L23-X23,2),"Missing")</f>
        <v>0</v>
      </c>
      <c r="AK23" s="9" t="n">
        <f aca="false">IF(ISNUMBER(M23),ROUND(M23-Y23,2),"Missing")</f>
        <v>0</v>
      </c>
      <c r="AL23" s="9" t="n">
        <f aca="false">IF(ISNUMBER(N23),ROUND(N23-Z23,2),"Missing")</f>
        <v>0</v>
      </c>
      <c r="AM23" s="9" t="n">
        <f aca="false">IF(ISNUMBER(O23),ROUND(O23-AA23,2),"Missing")</f>
        <v>0</v>
      </c>
      <c r="AN23" s="8" t="str">
        <f aca="false">IF(COUNTIF(AB23:AM23,"Missing")&gt;0,"Missing in brioHR",IF(COUNTIF(AB23:AM23,"&lt;&gt;0")&gt;0,"Check","OK"))</f>
        <v>OK</v>
      </c>
    </row>
    <row r="24" customFormat="false" ht="15" hidden="false" customHeight="false" outlineLevel="0" collapsed="false">
      <c r="A24" s="8" t="str">
        <f aca="false">'Old system (cleaned)'!A21</f>
        <v>020</v>
      </c>
      <c r="B24" s="8" t="str">
        <f aca="false">'Old system (cleaned)'!B21</f>
        <v>AZLAN BIN MOKHTAR</v>
      </c>
      <c r="C24" s="8" t="str">
        <f aca="false">'Old system (cleaned)'!C21</f>
        <v>Operations</v>
      </c>
      <c r="D24" s="9" t="n">
        <f aca="false">IFERROR(N(INDEX('brioHR export'!$F$2:$F$30,MATCH($A24,'brioHR export'!$A$2:$A$30,0))),"Missing")</f>
        <v>31200</v>
      </c>
      <c r="E24" s="9" t="n">
        <f aca="false">IFERROR(N(INDEX('brioHR export'!$I$2:$I$30,MATCH($A24,'brioHR export'!$A$2:$A$30,0))),"Missing")</f>
        <v>5200</v>
      </c>
      <c r="F24" s="9" t="n">
        <f aca="false">IFERROR(N(INDEX('brioHR export'!$V$2:$V$30,MATCH($A24,'brioHR export'!$A$2:$A$30,0))),"Missing")</f>
        <v>37600</v>
      </c>
      <c r="G24" s="9" t="n">
        <f aca="false">IFERROR(N(INDEX('brioHR export'!$W$2:$W$30,MATCH($A24,'brioHR export'!$A$2:$A$30,0))),"Missing")</f>
        <v>3498</v>
      </c>
      <c r="H24" s="9" t="n">
        <f aca="false">IFERROR(N(INDEX('brioHR export'!$X$2:$X$30,MATCH($A24,'brioHR export'!$A$2:$A$30,0))),"Missing")</f>
        <v>159</v>
      </c>
      <c r="I24" s="9" t="n">
        <f aca="false">IFERROR(N(INDEX('brioHR export'!$Y$2:$Y$30,MATCH($A24,'brioHR export'!$A$2:$A$30,0))),"Missing")</f>
        <v>63.6</v>
      </c>
      <c r="J24" s="9" t="n">
        <f aca="false">IFERROR(N(INDEX('brioHR export'!$Z$2:$Z$30,MATCH($A24,'brioHR export'!$A$2:$A$30,0))),"Missing")</f>
        <v>1355</v>
      </c>
      <c r="K24" s="9" t="n">
        <f aca="false">IFERROR(N(INDEX('brioHR export'!$AD$2:$AD$30,MATCH($A24,'brioHR export'!$A$2:$A$30,0))),"Missing")</f>
        <v>32524.4</v>
      </c>
      <c r="L24" s="9" t="n">
        <f aca="false">IFERROR(N(INDEX('brioHR export'!$AE$2:$AE$30,MATCH($A24,'brioHR export'!$A$2:$A$30,0))),"Missing")</f>
        <v>3816</v>
      </c>
      <c r="M24" s="9" t="n">
        <f aca="false">IFERROR(N(INDEX('brioHR export'!$AF$2:$AF$30,MATCH($A24,'brioHR export'!$A$2:$A$30,0))),"Missing")</f>
        <v>556.5</v>
      </c>
      <c r="N24" s="9" t="n">
        <f aca="false">IFERROR(N(INDEX('brioHR export'!$AG$2:$AG$30,MATCH($A24,'brioHR export'!$A$2:$A$30,0))),"Missing")</f>
        <v>63.6</v>
      </c>
      <c r="O24" s="9" t="n">
        <f aca="false">IFERROR(N(INDEX('brioHR export'!$AH$2:$AH$30,MATCH($A24,'brioHR export'!$A$2:$A$30,0))),"Missing")</f>
        <v>318</v>
      </c>
      <c r="P24" s="9" t="n">
        <f aca="false">'Old system (cleaned)'!D21</f>
        <v>31200</v>
      </c>
      <c r="Q24" s="9" t="n">
        <f aca="false">'Old system (cleaned)'!I21</f>
        <v>5200</v>
      </c>
      <c r="R24" s="9" t="n">
        <f aca="false">'Old system (cleaned)'!K21</f>
        <v>37600</v>
      </c>
      <c r="S24" s="9" t="n">
        <f aca="false">'Old system (cleaned)'!L21</f>
        <v>4070</v>
      </c>
      <c r="T24" s="9" t="n">
        <f aca="false">'Old system (cleaned)'!N21</f>
        <v>159</v>
      </c>
      <c r="U24" s="9" t="n">
        <f aca="false">'Old system (cleaned)'!O21</f>
        <v>63.6</v>
      </c>
      <c r="V24" s="9" t="n">
        <f aca="false">'Old system (cleaned)'!P21</f>
        <v>1355</v>
      </c>
      <c r="W24" s="9" t="n">
        <f aca="false">'Old system (cleaned)'!R21</f>
        <v>31952.4</v>
      </c>
      <c r="X24" s="9" t="n">
        <f aca="false">'Old system (cleaned)'!S21</f>
        <v>4440</v>
      </c>
      <c r="Y24" s="9" t="n">
        <f aca="false">'Old system (cleaned)'!U21</f>
        <v>556.5</v>
      </c>
      <c r="Z24" s="9" t="n">
        <f aca="false">'Old system (cleaned)'!V21</f>
        <v>63.6</v>
      </c>
      <c r="AA24" s="9" t="n">
        <f aca="false">'Old system (cleaned)'!W21</f>
        <v>318</v>
      </c>
      <c r="AB24" s="9" t="n">
        <f aca="false">IF(ISNUMBER(D24),ROUND(D24-P24,2),"Missing")</f>
        <v>0</v>
      </c>
      <c r="AC24" s="9" t="n">
        <f aca="false">IF(ISNUMBER(E24),ROUND(E24-Q24,2),"Missing")</f>
        <v>0</v>
      </c>
      <c r="AD24" s="9" t="n">
        <f aca="false">IF(ISNUMBER(F24),ROUND(F24-R24,2),"Missing")</f>
        <v>0</v>
      </c>
      <c r="AE24" s="9" t="n">
        <f aca="false">IF(ISNUMBER(G24),ROUND(G24-S24,2),"Missing")</f>
        <v>-572</v>
      </c>
      <c r="AF24" s="9" t="n">
        <f aca="false">IF(ISNUMBER(H24),ROUND(H24-T24,2),"Missing")</f>
        <v>0</v>
      </c>
      <c r="AG24" s="9" t="n">
        <f aca="false">IF(ISNUMBER(I24),ROUND(I24-U24,2),"Missing")</f>
        <v>0</v>
      </c>
      <c r="AH24" s="9" t="n">
        <f aca="false">IF(ISNUMBER(J24),ROUND(J24-V24,2),"Missing")</f>
        <v>0</v>
      </c>
      <c r="AI24" s="9" t="n">
        <f aca="false">IF(ISNUMBER(K24),ROUND(K24-W24,2),"Missing")</f>
        <v>572</v>
      </c>
      <c r="AJ24" s="9" t="n">
        <f aca="false">IF(ISNUMBER(L24),ROUND(L24-X24,2),"Missing")</f>
        <v>-624</v>
      </c>
      <c r="AK24" s="9" t="n">
        <f aca="false">IF(ISNUMBER(M24),ROUND(M24-Y24,2),"Missing")</f>
        <v>0</v>
      </c>
      <c r="AL24" s="9" t="n">
        <f aca="false">IF(ISNUMBER(N24),ROUND(N24-Z24,2),"Missing")</f>
        <v>0</v>
      </c>
      <c r="AM24" s="9" t="n">
        <f aca="false">IF(ISNUMBER(O24),ROUND(O24-AA24,2),"Missing")</f>
        <v>0</v>
      </c>
      <c r="AN24" s="8" t="str">
        <f aca="false">IF(COUNTIF(AB24:AM24,"Missing")&gt;0,"Missing in brioHR",IF(COUNTIF(AB24:AM24,"&lt;&gt;0")&gt;0,"Check","OK"))</f>
        <v>Check</v>
      </c>
    </row>
    <row r="25" customFormat="false" ht="15" hidden="false" customHeight="false" outlineLevel="0" collapsed="false">
      <c r="A25" s="8" t="str">
        <f aca="false">'Old system (cleaned)'!A22</f>
        <v>021</v>
      </c>
      <c r="B25" s="8" t="str">
        <f aca="false">'Old system (cleaned)'!B22</f>
        <v>TEOH JIA HUI</v>
      </c>
      <c r="C25" s="8" t="str">
        <f aca="false">'Old system (cleaned)'!C22</f>
        <v>Sales</v>
      </c>
      <c r="D25" s="9" t="n">
        <f aca="false">IFERROR(N(INDEX('brioHR export'!$F$2:$F$30,MATCH($A25,'brioHR export'!$A$2:$A$30,0))),"Missing")</f>
        <v>24000</v>
      </c>
      <c r="E25" s="9" t="n">
        <f aca="false">IFERROR(N(INDEX('brioHR export'!$I$2:$I$30,MATCH($A25,'brioHR export'!$A$2:$A$30,0))),"Missing")</f>
        <v>0</v>
      </c>
      <c r="F25" s="9" t="n">
        <f aca="false">IFERROR(N(INDEX('brioHR export'!$V$2:$V$30,MATCH($A25,'brioHR export'!$A$2:$A$30,0))),"Missing")</f>
        <v>29200</v>
      </c>
      <c r="G25" s="9" t="n">
        <f aca="false">IFERROR(N(INDEX('brioHR export'!$W$2:$W$30,MATCH($A25,'brioHR export'!$A$2:$A$30,0))),"Missing")</f>
        <v>3148</v>
      </c>
      <c r="H25" s="9" t="n">
        <f aca="false">IFERROR(N(INDEX('brioHR export'!$X$2:$X$30,MATCH($A25,'brioHR export'!$A$2:$A$30,0))),"Missing")</f>
        <v>143</v>
      </c>
      <c r="I25" s="9" t="n">
        <f aca="false">IFERROR(N(INDEX('brioHR export'!$Y$2:$Y$30,MATCH($A25,'brioHR export'!$A$2:$A$30,0))),"Missing")</f>
        <v>57.2</v>
      </c>
      <c r="J25" s="9" t="n">
        <f aca="false">IFERROR(N(INDEX('brioHR export'!$Z$2:$Z$30,MATCH($A25,'brioHR export'!$A$2:$A$30,0))),"Missing")</f>
        <v>576</v>
      </c>
      <c r="K25" s="9" t="n">
        <f aca="false">IFERROR(N(INDEX('brioHR export'!$AD$2:$AD$30,MATCH($A25,'brioHR export'!$A$2:$A$30,0))),"Missing")</f>
        <v>25275.8</v>
      </c>
      <c r="L25" s="9" t="n">
        <f aca="false">IFERROR(N(INDEX('brioHR export'!$AE$2:$AE$30,MATCH($A25,'brioHR export'!$A$2:$A$30,0))),"Missing")</f>
        <v>3720</v>
      </c>
      <c r="M25" s="9" t="n">
        <f aca="false">IFERROR(N(INDEX('brioHR export'!$AF$2:$AF$30,MATCH($A25,'brioHR export'!$A$2:$A$30,0))),"Missing")</f>
        <v>500.6</v>
      </c>
      <c r="N25" s="9" t="n">
        <f aca="false">IFERROR(N(INDEX('brioHR export'!$AG$2:$AG$30,MATCH($A25,'brioHR export'!$A$2:$A$30,0))),"Missing")</f>
        <v>57.2</v>
      </c>
      <c r="O25" s="9" t="n">
        <f aca="false">IFERROR(N(INDEX('brioHR export'!$AH$2:$AH$30,MATCH($A25,'brioHR export'!$A$2:$A$30,0))),"Missing")</f>
        <v>249</v>
      </c>
      <c r="P25" s="9" t="n">
        <f aca="false">'Old system (cleaned)'!D22</f>
        <v>24000</v>
      </c>
      <c r="Q25" s="9" t="n">
        <f aca="false">'Old system (cleaned)'!I22</f>
        <v>0</v>
      </c>
      <c r="R25" s="9" t="n">
        <f aca="false">'Old system (cleaned)'!K22</f>
        <v>29200</v>
      </c>
      <c r="S25" s="9" t="n">
        <f aca="false">'Old system (cleaned)'!L22</f>
        <v>3148</v>
      </c>
      <c r="T25" s="9" t="n">
        <f aca="false">'Old system (cleaned)'!N22</f>
        <v>143</v>
      </c>
      <c r="U25" s="9" t="n">
        <f aca="false">'Old system (cleaned)'!O22</f>
        <v>57.2</v>
      </c>
      <c r="V25" s="9" t="n">
        <f aca="false">'Old system (cleaned)'!P22</f>
        <v>576</v>
      </c>
      <c r="W25" s="9" t="n">
        <f aca="false">'Old system (cleaned)'!R22</f>
        <v>25275.8</v>
      </c>
      <c r="X25" s="9" t="n">
        <f aca="false">'Old system (cleaned)'!S22</f>
        <v>3720</v>
      </c>
      <c r="Y25" s="9" t="n">
        <f aca="false">'Old system (cleaned)'!U22</f>
        <v>500.6</v>
      </c>
      <c r="Z25" s="9" t="n">
        <f aca="false">'Old system (cleaned)'!V22</f>
        <v>57.2</v>
      </c>
      <c r="AA25" s="9" t="n">
        <f aca="false">'Old system (cleaned)'!W22</f>
        <v>249</v>
      </c>
      <c r="AB25" s="9" t="n">
        <f aca="false">IF(ISNUMBER(D25),ROUND(D25-P25,2),"Missing")</f>
        <v>0</v>
      </c>
      <c r="AC25" s="9" t="n">
        <f aca="false">IF(ISNUMBER(E25),ROUND(E25-Q25,2),"Missing")</f>
        <v>0</v>
      </c>
      <c r="AD25" s="9" t="n">
        <f aca="false">IF(ISNUMBER(F25),ROUND(F25-R25,2),"Missing")</f>
        <v>0</v>
      </c>
      <c r="AE25" s="9" t="n">
        <f aca="false">IF(ISNUMBER(G25),ROUND(G25-S25,2),"Missing")</f>
        <v>0</v>
      </c>
      <c r="AF25" s="9" t="n">
        <f aca="false">IF(ISNUMBER(H25),ROUND(H25-T25,2),"Missing")</f>
        <v>0</v>
      </c>
      <c r="AG25" s="9" t="n">
        <f aca="false">IF(ISNUMBER(I25),ROUND(I25-U25,2),"Missing")</f>
        <v>0</v>
      </c>
      <c r="AH25" s="9" t="n">
        <f aca="false">IF(ISNUMBER(J25),ROUND(J25-V25,2),"Missing")</f>
        <v>0</v>
      </c>
      <c r="AI25" s="9" t="n">
        <f aca="false">IF(ISNUMBER(K25),ROUND(K25-W25,2),"Missing")</f>
        <v>0</v>
      </c>
      <c r="AJ25" s="9" t="n">
        <f aca="false">IF(ISNUMBER(L25),ROUND(L25-X25,2),"Missing")</f>
        <v>0</v>
      </c>
      <c r="AK25" s="9" t="n">
        <f aca="false">IF(ISNUMBER(M25),ROUND(M25-Y25,2),"Missing")</f>
        <v>0</v>
      </c>
      <c r="AL25" s="9" t="n">
        <f aca="false">IF(ISNUMBER(N25),ROUND(N25-Z25,2),"Missing")</f>
        <v>0</v>
      </c>
      <c r="AM25" s="9" t="n">
        <f aca="false">IF(ISNUMBER(O25),ROUND(O25-AA25,2),"Missing")</f>
        <v>0</v>
      </c>
      <c r="AN25" s="8" t="str">
        <f aca="false">IF(COUNTIF(AB25:AM25,"Missing")&gt;0,"Missing in brioHR",IF(COUNTIF(AB25:AM25,"&lt;&gt;0")&gt;0,"Check","OK"))</f>
        <v>OK</v>
      </c>
    </row>
    <row r="26" customFormat="false" ht="15" hidden="false" customHeight="false" outlineLevel="0" collapsed="false">
      <c r="A26" s="8" t="str">
        <f aca="false">'Old system (cleaned)'!A23</f>
        <v>022</v>
      </c>
      <c r="B26" s="8" t="str">
        <f aca="false">'Old system (cleaned)'!B23</f>
        <v>SHAFIQ BIN ISMAIL</v>
      </c>
      <c r="C26" s="8" t="str">
        <f aca="false">'Old system (cleaned)'!C23</f>
        <v>Sales</v>
      </c>
      <c r="D26" s="9" t="n">
        <f aca="false">IFERROR(N(INDEX('brioHR export'!$F$2:$F$30,MATCH($A26,'brioHR export'!$A$2:$A$30,0))),"Missing")</f>
        <v>19200</v>
      </c>
      <c r="E26" s="9" t="n">
        <f aca="false">IFERROR(N(INDEX('brioHR export'!$I$2:$I$30,MATCH($A26,'brioHR export'!$A$2:$A$30,0))),"Missing")</f>
        <v>0</v>
      </c>
      <c r="F26" s="9" t="n">
        <f aca="false">IFERROR(N(INDEX('brioHR export'!$V$2:$V$30,MATCH($A26,'brioHR export'!$A$2:$A$30,0))),"Missing")</f>
        <v>21780.77</v>
      </c>
      <c r="G26" s="9" t="n">
        <f aca="false">IFERROR(N(INDEX('brioHR export'!$W$2:$W$30,MATCH($A26,'brioHR export'!$A$2:$A$30,0))),"Missing")</f>
        <v>2397</v>
      </c>
      <c r="H26" s="9" t="n">
        <f aca="false">IFERROR(N(INDEX('brioHR export'!$X$2:$X$30,MATCH($A26,'brioHR export'!$A$2:$A$30,0))),"Missing")</f>
        <v>108.9</v>
      </c>
      <c r="I26" s="9" t="n">
        <f aca="false">IFERROR(N(INDEX('brioHR export'!$Y$2:$Y$30,MATCH($A26,'brioHR export'!$A$2:$A$30,0))),"Missing")</f>
        <v>43.55</v>
      </c>
      <c r="J26" s="9" t="n">
        <f aca="false">IFERROR(N(INDEX('brioHR export'!$Z$2:$Z$30,MATCH($A26,'brioHR export'!$A$2:$A$30,0))),"Missing")</f>
        <v>35.25</v>
      </c>
      <c r="K26" s="9" t="n">
        <f aca="false">IFERROR(N(INDEX('brioHR export'!$AD$2:$AD$30,MATCH($A26,'brioHR export'!$A$2:$A$30,0))),"Missing")</f>
        <v>19196.07</v>
      </c>
      <c r="L26" s="9" t="n">
        <f aca="false">IFERROR(N(INDEX('brioHR export'!$AE$2:$AE$30,MATCH($A26,'brioHR export'!$A$2:$A$30,0))),"Missing")</f>
        <v>2833</v>
      </c>
      <c r="M26" s="9" t="n">
        <f aca="false">IFERROR(N(INDEX('brioHR export'!$AF$2:$AF$30,MATCH($A26,'brioHR export'!$A$2:$A$30,0))),"Missing")</f>
        <v>381.2</v>
      </c>
      <c r="N26" s="9" t="n">
        <f aca="false">IFERROR(N(INDEX('brioHR export'!$AG$2:$AG$30,MATCH($A26,'brioHR export'!$A$2:$A$30,0))),"Missing")</f>
        <v>43.55</v>
      </c>
      <c r="O26" s="9" t="n">
        <f aca="false">IFERROR(N(INDEX('brioHR export'!$AH$2:$AH$30,MATCH($A26,'brioHR export'!$A$2:$A$30,0))),"Missing")</f>
        <v>201</v>
      </c>
      <c r="P26" s="9" t="n">
        <f aca="false">'Old system (cleaned)'!D23</f>
        <v>19200</v>
      </c>
      <c r="Q26" s="9" t="n">
        <f aca="false">'Old system (cleaned)'!I23</f>
        <v>0</v>
      </c>
      <c r="R26" s="9" t="n">
        <f aca="false">'Old system (cleaned)'!K23</f>
        <v>21780.77</v>
      </c>
      <c r="S26" s="9" t="n">
        <f aca="false">'Old system (cleaned)'!L23</f>
        <v>2397</v>
      </c>
      <c r="T26" s="9" t="n">
        <f aca="false">'Old system (cleaned)'!N23</f>
        <v>108.9</v>
      </c>
      <c r="U26" s="9" t="n">
        <f aca="false">'Old system (cleaned)'!O23</f>
        <v>43.55</v>
      </c>
      <c r="V26" s="9" t="n">
        <f aca="false">'Old system (cleaned)'!P23</f>
        <v>35.25</v>
      </c>
      <c r="W26" s="9" t="n">
        <f aca="false">'Old system (cleaned)'!R23</f>
        <v>19196.07</v>
      </c>
      <c r="X26" s="9" t="n">
        <f aca="false">'Old system (cleaned)'!S23</f>
        <v>2833</v>
      </c>
      <c r="Y26" s="9" t="n">
        <f aca="false">'Old system (cleaned)'!U23</f>
        <v>381.2</v>
      </c>
      <c r="Z26" s="9" t="n">
        <f aca="false">'Old system (cleaned)'!V23</f>
        <v>43.55</v>
      </c>
      <c r="AA26" s="9" t="n">
        <f aca="false">'Old system (cleaned)'!W23</f>
        <v>201</v>
      </c>
      <c r="AB26" s="9" t="n">
        <f aca="false">IF(ISNUMBER(D26),ROUND(D26-P26,2),"Missing")</f>
        <v>0</v>
      </c>
      <c r="AC26" s="9" t="n">
        <f aca="false">IF(ISNUMBER(E26),ROUND(E26-Q26,2),"Missing")</f>
        <v>0</v>
      </c>
      <c r="AD26" s="9" t="n">
        <f aca="false">IF(ISNUMBER(F26),ROUND(F26-R26,2),"Missing")</f>
        <v>0</v>
      </c>
      <c r="AE26" s="9" t="n">
        <f aca="false">IF(ISNUMBER(G26),ROUND(G26-S26,2),"Missing")</f>
        <v>0</v>
      </c>
      <c r="AF26" s="9" t="n">
        <f aca="false">IF(ISNUMBER(H26),ROUND(H26-T26,2),"Missing")</f>
        <v>0</v>
      </c>
      <c r="AG26" s="9" t="n">
        <f aca="false">IF(ISNUMBER(I26),ROUND(I26-U26,2),"Missing")</f>
        <v>0</v>
      </c>
      <c r="AH26" s="9" t="n">
        <f aca="false">IF(ISNUMBER(J26),ROUND(J26-V26,2),"Missing")</f>
        <v>0</v>
      </c>
      <c r="AI26" s="9" t="n">
        <f aca="false">IF(ISNUMBER(K26),ROUND(K26-W26,2),"Missing")</f>
        <v>0</v>
      </c>
      <c r="AJ26" s="9" t="n">
        <f aca="false">IF(ISNUMBER(L26),ROUND(L26-X26,2),"Missing")</f>
        <v>0</v>
      </c>
      <c r="AK26" s="9" t="n">
        <f aca="false">IF(ISNUMBER(M26),ROUND(M26-Y26,2),"Missing")</f>
        <v>0</v>
      </c>
      <c r="AL26" s="9" t="n">
        <f aca="false">IF(ISNUMBER(N26),ROUND(N26-Z26,2),"Missing")</f>
        <v>0</v>
      </c>
      <c r="AM26" s="9" t="n">
        <f aca="false">IF(ISNUMBER(O26),ROUND(O26-AA26,2),"Missing")</f>
        <v>0</v>
      </c>
      <c r="AN26" s="8" t="str">
        <f aca="false">IF(COUNTIF(AB26:AM26,"Missing")&gt;0,"Missing in brioHR",IF(COUNTIF(AB26:AM26,"&lt;&gt;0")&gt;0,"Check","OK"))</f>
        <v>OK</v>
      </c>
    </row>
    <row r="27" customFormat="false" ht="15" hidden="false" customHeight="false" outlineLevel="0" collapsed="false">
      <c r="A27" s="8" t="str">
        <f aca="false">'Old system (cleaned)'!A24</f>
        <v>023</v>
      </c>
      <c r="B27" s="8" t="str">
        <f aca="false">'Old system (cleaned)'!B24</f>
        <v>MELISSA CHAN PEI WEN</v>
      </c>
      <c r="C27" s="8" t="str">
        <f aca="false">'Old system (cleaned)'!C24</f>
        <v>Sales</v>
      </c>
      <c r="D27" s="9" t="n">
        <f aca="false">IFERROR(N(INDEX('brioHR export'!$F$2:$F$30,MATCH($A27,'brioHR export'!$A$2:$A$30,0))),"Missing")</f>
        <v>22800</v>
      </c>
      <c r="E27" s="9" t="n">
        <f aca="false">IFERROR(N(INDEX('brioHR export'!$I$2:$I$30,MATCH($A27,'brioHR export'!$A$2:$A$30,0))),"Missing")</f>
        <v>0</v>
      </c>
      <c r="F27" s="9" t="n">
        <f aca="false">IFERROR(N(INDEX('brioHR export'!$V$2:$V$30,MATCH($A27,'brioHR export'!$A$2:$A$30,0))),"Missing")</f>
        <v>26900</v>
      </c>
      <c r="G27" s="9" t="n">
        <f aca="false">IFERROR(N(INDEX('brioHR export'!$W$2:$W$30,MATCH($A27,'brioHR export'!$A$2:$A$30,0))),"Missing")</f>
        <v>2961</v>
      </c>
      <c r="H27" s="9" t="n">
        <f aca="false">IFERROR(N(INDEX('brioHR export'!$X$2:$X$30,MATCH($A27,'brioHR export'!$A$2:$A$30,0))),"Missing")</f>
        <v>134.5</v>
      </c>
      <c r="I27" s="9" t="n">
        <f aca="false">IFERROR(N(INDEX('brioHR export'!$Y$2:$Y$30,MATCH($A27,'brioHR export'!$A$2:$A$30,0))),"Missing")</f>
        <v>53.8</v>
      </c>
      <c r="J27" s="9" t="n">
        <f aca="false">IFERROR(N(INDEX('brioHR export'!$Z$2:$Z$30,MATCH($A27,'brioHR export'!$A$2:$A$30,0))),"Missing")</f>
        <v>474</v>
      </c>
      <c r="K27" s="9" t="n">
        <f aca="false">IFERROR(N(INDEX('brioHR export'!$AD$2:$AD$30,MATCH($A27,'brioHR export'!$A$2:$A$30,0))),"Missing")</f>
        <v>21476.7</v>
      </c>
      <c r="L27" s="9" t="n">
        <f aca="false">IFERROR(N(INDEX('brioHR export'!$AE$2:$AE$30,MATCH($A27,'brioHR export'!$A$2:$A$30,0))),"Missing")</f>
        <v>3499</v>
      </c>
      <c r="M27" s="9" t="n">
        <f aca="false">IFERROR(N(INDEX('brioHR export'!$AF$2:$AF$30,MATCH($A27,'brioHR export'!$A$2:$A$30,0))),"Missing")</f>
        <v>470.85</v>
      </c>
      <c r="N27" s="9" t="n">
        <f aca="false">IFERROR(N(INDEX('brioHR export'!$AG$2:$AG$30,MATCH($A27,'brioHR export'!$A$2:$A$30,0))),"Missing")</f>
        <v>53.8</v>
      </c>
      <c r="O27" s="9" t="n">
        <f aca="false">IFERROR(N(INDEX('brioHR export'!$AH$2:$AH$30,MATCH($A27,'brioHR export'!$A$2:$A$30,0))),"Missing")</f>
        <v>237</v>
      </c>
      <c r="P27" s="9" t="n">
        <f aca="false">'Old system (cleaned)'!D24</f>
        <v>22800</v>
      </c>
      <c r="Q27" s="9" t="n">
        <f aca="false">'Old system (cleaned)'!I24</f>
        <v>0</v>
      </c>
      <c r="R27" s="9" t="n">
        <f aca="false">'Old system (cleaned)'!K24</f>
        <v>26900</v>
      </c>
      <c r="S27" s="9" t="n">
        <f aca="false">'Old system (cleaned)'!L24</f>
        <v>2961</v>
      </c>
      <c r="T27" s="9" t="n">
        <f aca="false">'Old system (cleaned)'!N24</f>
        <v>134.5</v>
      </c>
      <c r="U27" s="9" t="n">
        <f aca="false">'Old system (cleaned)'!O24</f>
        <v>53.8</v>
      </c>
      <c r="V27" s="9" t="n">
        <f aca="false">'Old system (cleaned)'!P24</f>
        <v>474</v>
      </c>
      <c r="W27" s="9" t="n">
        <f aca="false">'Old system (cleaned)'!R24</f>
        <v>21476.7</v>
      </c>
      <c r="X27" s="9" t="n">
        <f aca="false">'Old system (cleaned)'!S24</f>
        <v>3499</v>
      </c>
      <c r="Y27" s="9" t="n">
        <f aca="false">'Old system (cleaned)'!U24</f>
        <v>470.85</v>
      </c>
      <c r="Z27" s="9" t="n">
        <f aca="false">'Old system (cleaned)'!V24</f>
        <v>53.8</v>
      </c>
      <c r="AA27" s="9" t="n">
        <f aca="false">'Old system (cleaned)'!W24</f>
        <v>237</v>
      </c>
      <c r="AB27" s="9" t="n">
        <f aca="false">IF(ISNUMBER(D27),ROUND(D27-P27,2),"Missing")</f>
        <v>0</v>
      </c>
      <c r="AC27" s="9" t="n">
        <f aca="false">IF(ISNUMBER(E27),ROUND(E27-Q27,2),"Missing")</f>
        <v>0</v>
      </c>
      <c r="AD27" s="9" t="n">
        <f aca="false">IF(ISNUMBER(F27),ROUND(F27-R27,2),"Missing")</f>
        <v>0</v>
      </c>
      <c r="AE27" s="9" t="n">
        <f aca="false">IF(ISNUMBER(G27),ROUND(G27-S27,2),"Missing")</f>
        <v>0</v>
      </c>
      <c r="AF27" s="9" t="n">
        <f aca="false">IF(ISNUMBER(H27),ROUND(H27-T27,2),"Missing")</f>
        <v>0</v>
      </c>
      <c r="AG27" s="9" t="n">
        <f aca="false">IF(ISNUMBER(I27),ROUND(I27-U27,2),"Missing")</f>
        <v>0</v>
      </c>
      <c r="AH27" s="9" t="n">
        <f aca="false">IF(ISNUMBER(J27),ROUND(J27-V27,2),"Missing")</f>
        <v>0</v>
      </c>
      <c r="AI27" s="9" t="n">
        <f aca="false">IF(ISNUMBER(K27),ROUND(K27-W27,2),"Missing")</f>
        <v>0</v>
      </c>
      <c r="AJ27" s="9" t="n">
        <f aca="false">IF(ISNUMBER(L27),ROUND(L27-X27,2),"Missing")</f>
        <v>0</v>
      </c>
      <c r="AK27" s="9" t="n">
        <f aca="false">IF(ISNUMBER(M27),ROUND(M27-Y27,2),"Missing")</f>
        <v>0</v>
      </c>
      <c r="AL27" s="9" t="n">
        <f aca="false">IF(ISNUMBER(N27),ROUND(N27-Z27,2),"Missing")</f>
        <v>0</v>
      </c>
      <c r="AM27" s="9" t="n">
        <f aca="false">IF(ISNUMBER(O27),ROUND(O27-AA27,2),"Missing")</f>
        <v>0</v>
      </c>
      <c r="AN27" s="8" t="str">
        <f aca="false">IF(COUNTIF(AB27:AM27,"Missing")&gt;0,"Missing in brioHR",IF(COUNTIF(AB27:AM27,"&lt;&gt;0")&gt;0,"Check","OK"))</f>
        <v>OK</v>
      </c>
    </row>
    <row r="28" customFormat="false" ht="15" hidden="false" customHeight="false" outlineLevel="0" collapsed="false">
      <c r="A28" s="8" t="str">
        <f aca="false">'Old system (cleaned)'!A25</f>
        <v>024</v>
      </c>
      <c r="B28" s="8" t="str">
        <f aca="false">'Old system (cleaned)'!B25</f>
        <v>ARJUN A/L NAIR</v>
      </c>
      <c r="C28" s="8" t="str">
        <f aca="false">'Old system (cleaned)'!C25</f>
        <v>Sales</v>
      </c>
      <c r="D28" s="9" t="n">
        <f aca="false">IFERROR(N(INDEX('brioHR export'!$F$2:$F$30,MATCH($A28,'brioHR export'!$A$2:$A$30,0))),"Missing")</f>
        <v>57000</v>
      </c>
      <c r="E28" s="9" t="n">
        <f aca="false">IFERROR(N(INDEX('brioHR export'!$I$2:$I$30,MATCH($A28,'brioHR export'!$A$2:$A$30,0))),"Missing")</f>
        <v>9500</v>
      </c>
      <c r="F28" s="9" t="n">
        <f aca="false">IFERROR(N(INDEX('brioHR export'!$V$2:$V$30,MATCH($A28,'brioHR export'!$A$2:$A$30,0))),"Missing")</f>
        <v>77200</v>
      </c>
      <c r="G28" s="9" t="n">
        <f aca="false">IFERROR(N(INDEX('brioHR export'!$W$2:$W$30,MATCH($A28,'brioHR export'!$A$2:$A$30,0))),"Missing")</f>
        <v>7384</v>
      </c>
      <c r="H28" s="9" t="n">
        <f aca="false">IFERROR(N(INDEX('brioHR export'!$X$2:$X$30,MATCH($A28,'brioHR export'!$A$2:$A$30,0))),"Missing")</f>
        <v>180</v>
      </c>
      <c r="I28" s="9" t="n">
        <f aca="false">IFERROR(N(INDEX('brioHR export'!$Y$2:$Y$30,MATCH($A28,'brioHR export'!$A$2:$A$30,0))),"Missing")</f>
        <v>72</v>
      </c>
      <c r="J28" s="9" t="n">
        <f aca="false">IFERROR(N(INDEX('brioHR export'!$Z$2:$Z$30,MATCH($A28,'brioHR export'!$A$2:$A$30,0))),"Missing")</f>
        <v>9724.9</v>
      </c>
      <c r="K28" s="9" t="n">
        <f aca="false">IFERROR(N(INDEX('brioHR export'!$AD$2:$AD$30,MATCH($A28,'brioHR export'!$A$2:$A$30,0))),"Missing")</f>
        <v>59839.1</v>
      </c>
      <c r="L28" s="9" t="n">
        <f aca="false">IFERROR(N(INDEX('brioHR export'!$AE$2:$AE$30,MATCH($A28,'brioHR export'!$A$2:$A$30,0))),"Missing")</f>
        <v>8052</v>
      </c>
      <c r="M28" s="9" t="n">
        <f aca="false">IFERROR(N(INDEX('brioHR export'!$AF$2:$AF$30,MATCH($A28,'brioHR export'!$A$2:$A$30,0))),"Missing")</f>
        <v>630</v>
      </c>
      <c r="N28" s="9" t="n">
        <f aca="false">IFERROR(N(INDEX('brioHR export'!$AG$2:$AG$30,MATCH($A28,'brioHR export'!$A$2:$A$30,0))),"Missing")</f>
        <v>72</v>
      </c>
      <c r="O28" s="9" t="n">
        <f aca="false">IFERROR(N(INDEX('brioHR export'!$AH$2:$AH$30,MATCH($A28,'brioHR export'!$A$2:$A$30,0))),"Missing")</f>
        <v>579</v>
      </c>
      <c r="P28" s="9" t="n">
        <f aca="false">'Old system (cleaned)'!D25</f>
        <v>57000</v>
      </c>
      <c r="Q28" s="9" t="n">
        <f aca="false">'Old system (cleaned)'!I25</f>
        <v>9500</v>
      </c>
      <c r="R28" s="9" t="n">
        <f aca="false">'Old system (cleaned)'!K25</f>
        <v>77200</v>
      </c>
      <c r="S28" s="9" t="n">
        <f aca="false">'Old system (cleaned)'!L25</f>
        <v>8429</v>
      </c>
      <c r="T28" s="9" t="n">
        <f aca="false">'Old system (cleaned)'!N25</f>
        <v>180</v>
      </c>
      <c r="U28" s="9" t="n">
        <f aca="false">'Old system (cleaned)'!O25</f>
        <v>72</v>
      </c>
      <c r="V28" s="9" t="n">
        <f aca="false">'Old system (cleaned)'!P25</f>
        <v>9724.9</v>
      </c>
      <c r="W28" s="9" t="n">
        <f aca="false">'Old system (cleaned)'!R25</f>
        <v>58794.1</v>
      </c>
      <c r="X28" s="9" t="n">
        <f aca="false">'Old system (cleaned)'!S25</f>
        <v>9192</v>
      </c>
      <c r="Y28" s="9" t="n">
        <f aca="false">'Old system (cleaned)'!U25</f>
        <v>630</v>
      </c>
      <c r="Z28" s="9" t="n">
        <f aca="false">'Old system (cleaned)'!V25</f>
        <v>72</v>
      </c>
      <c r="AA28" s="9" t="n">
        <f aca="false">'Old system (cleaned)'!W25</f>
        <v>579</v>
      </c>
      <c r="AB28" s="9" t="n">
        <f aca="false">IF(ISNUMBER(D28),ROUND(D28-P28,2),"Missing")</f>
        <v>0</v>
      </c>
      <c r="AC28" s="9" t="n">
        <f aca="false">IF(ISNUMBER(E28),ROUND(E28-Q28,2),"Missing")</f>
        <v>0</v>
      </c>
      <c r="AD28" s="9" t="n">
        <f aca="false">IF(ISNUMBER(F28),ROUND(F28-R28,2),"Missing")</f>
        <v>0</v>
      </c>
      <c r="AE28" s="9" t="n">
        <f aca="false">IF(ISNUMBER(G28),ROUND(G28-S28,2),"Missing")</f>
        <v>-1045</v>
      </c>
      <c r="AF28" s="9" t="n">
        <f aca="false">IF(ISNUMBER(H28),ROUND(H28-T28,2),"Missing")</f>
        <v>0</v>
      </c>
      <c r="AG28" s="9" t="n">
        <f aca="false">IF(ISNUMBER(I28),ROUND(I28-U28,2),"Missing")</f>
        <v>0</v>
      </c>
      <c r="AH28" s="9" t="n">
        <f aca="false">IF(ISNUMBER(J28),ROUND(J28-V28,2),"Missing")</f>
        <v>0</v>
      </c>
      <c r="AI28" s="9" t="n">
        <f aca="false">IF(ISNUMBER(K28),ROUND(K28-W28,2),"Missing")</f>
        <v>1045</v>
      </c>
      <c r="AJ28" s="9" t="n">
        <f aca="false">IF(ISNUMBER(L28),ROUND(L28-X28,2),"Missing")</f>
        <v>-1140</v>
      </c>
      <c r="AK28" s="9" t="n">
        <f aca="false">IF(ISNUMBER(M28),ROUND(M28-Y28,2),"Missing")</f>
        <v>0</v>
      </c>
      <c r="AL28" s="9" t="n">
        <f aca="false">IF(ISNUMBER(N28),ROUND(N28-Z28,2),"Missing")</f>
        <v>0</v>
      </c>
      <c r="AM28" s="9" t="n">
        <f aca="false">IF(ISNUMBER(O28),ROUND(O28-AA28,2),"Missing")</f>
        <v>0</v>
      </c>
      <c r="AN28" s="8" t="str">
        <f aca="false">IF(COUNTIF(AB28:AM28,"Missing")&gt;0,"Missing in brioHR",IF(COUNTIF(AB28:AM28,"&lt;&gt;0")&gt;0,"Check","OK"))</f>
        <v>Check</v>
      </c>
    </row>
    <row r="29" customFormat="false" ht="15" hidden="false" customHeight="false" outlineLevel="0" collapsed="false">
      <c r="A29" s="8" t="str">
        <f aca="false">'Old system (cleaned)'!A26</f>
        <v>025</v>
      </c>
      <c r="B29" s="8" t="str">
        <f aca="false">'Old system (cleaned)'!B26</f>
        <v>HIDAYAH BINTI SALLEH</v>
      </c>
      <c r="C29" s="8" t="str">
        <f aca="false">'Old system (cleaned)'!C26</f>
        <v>Sales</v>
      </c>
      <c r="D29" s="9" t="n">
        <f aca="false">IFERROR(N(INDEX('brioHR export'!$F$2:$F$30,MATCH($A29,'brioHR export'!$A$2:$A$30,0))),"Missing")</f>
        <v>18000</v>
      </c>
      <c r="E29" s="9" t="n">
        <f aca="false">IFERROR(N(INDEX('brioHR export'!$I$2:$I$30,MATCH($A29,'brioHR export'!$A$2:$A$30,0))),"Missing")</f>
        <v>0</v>
      </c>
      <c r="F29" s="9" t="n">
        <f aca="false">IFERROR(N(INDEX('brioHR export'!$V$2:$V$30,MATCH($A29,'brioHR export'!$A$2:$A$30,0))),"Missing")</f>
        <v>20550</v>
      </c>
      <c r="G29" s="9" t="n">
        <f aca="false">IFERROR(N(INDEX('brioHR export'!$W$2:$W$30,MATCH($A29,'brioHR export'!$A$2:$A$30,0))),"Missing")</f>
        <v>2262</v>
      </c>
      <c r="H29" s="9" t="n">
        <f aca="false">IFERROR(N(INDEX('brioHR export'!$X$2:$X$30,MATCH($A29,'brioHR export'!$A$2:$A$30,0))),"Missing")</f>
        <v>102.75</v>
      </c>
      <c r="I29" s="9" t="n">
        <f aca="false">IFERROR(N(INDEX('brioHR export'!$Y$2:$Y$30,MATCH($A29,'brioHR export'!$A$2:$A$30,0))),"Missing")</f>
        <v>41.1</v>
      </c>
      <c r="J29" s="9" t="n">
        <f aca="false">IFERROR(N(INDEX('brioHR export'!$Z$2:$Z$30,MATCH($A29,'brioHR export'!$A$2:$A$30,0))),"Missing")</f>
        <v>1.95</v>
      </c>
      <c r="K29" s="9" t="n">
        <f aca="false">IFERROR(N(INDEX('brioHR export'!$AD$2:$AD$30,MATCH($A29,'brioHR export'!$A$2:$A$30,0))),"Missing")</f>
        <v>18142.2</v>
      </c>
      <c r="L29" s="9" t="n">
        <f aca="false">IFERROR(N(INDEX('brioHR export'!$AE$2:$AE$30,MATCH($A29,'brioHR export'!$A$2:$A$30,0))),"Missing")</f>
        <v>2673</v>
      </c>
      <c r="M29" s="9" t="n">
        <f aca="false">IFERROR(N(INDEX('brioHR export'!$AF$2:$AF$30,MATCH($A29,'brioHR export'!$A$2:$A$30,0))),"Missing")</f>
        <v>359.7</v>
      </c>
      <c r="N29" s="9" t="n">
        <f aca="false">IFERROR(N(INDEX('brioHR export'!$AG$2:$AG$30,MATCH($A29,'brioHR export'!$A$2:$A$30,0))),"Missing")</f>
        <v>41.1</v>
      </c>
      <c r="O29" s="9" t="n">
        <f aca="false">IFERROR(N(INDEX('brioHR export'!$AH$2:$AH$30,MATCH($A29,'brioHR export'!$A$2:$A$30,0))),"Missing")</f>
        <v>189</v>
      </c>
      <c r="P29" s="9" t="n">
        <f aca="false">'Old system (cleaned)'!D26</f>
        <v>18000</v>
      </c>
      <c r="Q29" s="9" t="n">
        <f aca="false">'Old system (cleaned)'!I26</f>
        <v>0</v>
      </c>
      <c r="R29" s="9" t="n">
        <f aca="false">'Old system (cleaned)'!K26</f>
        <v>20550</v>
      </c>
      <c r="S29" s="9" t="n">
        <f aca="false">'Old system (cleaned)'!L26</f>
        <v>2262</v>
      </c>
      <c r="T29" s="9" t="n">
        <f aca="false">'Old system (cleaned)'!N26</f>
        <v>102.75</v>
      </c>
      <c r="U29" s="9" t="n">
        <f aca="false">'Old system (cleaned)'!O26</f>
        <v>41.1</v>
      </c>
      <c r="V29" s="9" t="n">
        <f aca="false">'Old system (cleaned)'!P26</f>
        <v>1.95</v>
      </c>
      <c r="W29" s="9" t="n">
        <f aca="false">'Old system (cleaned)'!R26</f>
        <v>18142.2</v>
      </c>
      <c r="X29" s="9" t="n">
        <f aca="false">'Old system (cleaned)'!S26</f>
        <v>2673</v>
      </c>
      <c r="Y29" s="9" t="n">
        <f aca="false">'Old system (cleaned)'!U26</f>
        <v>359.7</v>
      </c>
      <c r="Z29" s="9" t="n">
        <f aca="false">'Old system (cleaned)'!V26</f>
        <v>41.1</v>
      </c>
      <c r="AA29" s="9" t="n">
        <f aca="false">'Old system (cleaned)'!W26</f>
        <v>189</v>
      </c>
      <c r="AB29" s="9" t="n">
        <f aca="false">IF(ISNUMBER(D29),ROUND(D29-P29,2),"Missing")</f>
        <v>0</v>
      </c>
      <c r="AC29" s="9" t="n">
        <f aca="false">IF(ISNUMBER(E29),ROUND(E29-Q29,2),"Missing")</f>
        <v>0</v>
      </c>
      <c r="AD29" s="9" t="n">
        <f aca="false">IF(ISNUMBER(F29),ROUND(F29-R29,2),"Missing")</f>
        <v>0</v>
      </c>
      <c r="AE29" s="9" t="n">
        <f aca="false">IF(ISNUMBER(G29),ROUND(G29-S29,2),"Missing")</f>
        <v>0</v>
      </c>
      <c r="AF29" s="9" t="n">
        <f aca="false">IF(ISNUMBER(H29),ROUND(H29-T29,2),"Missing")</f>
        <v>0</v>
      </c>
      <c r="AG29" s="9" t="n">
        <f aca="false">IF(ISNUMBER(I29),ROUND(I29-U29,2),"Missing")</f>
        <v>0</v>
      </c>
      <c r="AH29" s="9" t="n">
        <f aca="false">IF(ISNUMBER(J29),ROUND(J29-V29,2),"Missing")</f>
        <v>0</v>
      </c>
      <c r="AI29" s="9" t="n">
        <f aca="false">IF(ISNUMBER(K29),ROUND(K29-W29,2),"Missing")</f>
        <v>0</v>
      </c>
      <c r="AJ29" s="9" t="n">
        <f aca="false">IF(ISNUMBER(L29),ROUND(L29-X29,2),"Missing")</f>
        <v>0</v>
      </c>
      <c r="AK29" s="9" t="n">
        <f aca="false">IF(ISNUMBER(M29),ROUND(M29-Y29,2),"Missing")</f>
        <v>0</v>
      </c>
      <c r="AL29" s="9" t="n">
        <f aca="false">IF(ISNUMBER(N29),ROUND(N29-Z29,2),"Missing")</f>
        <v>0</v>
      </c>
      <c r="AM29" s="9" t="n">
        <f aca="false">IF(ISNUMBER(O29),ROUND(O29-AA29,2),"Missing")</f>
        <v>0</v>
      </c>
      <c r="AN29" s="8" t="str">
        <f aca="false">IF(COUNTIF(AB29:AM29,"Missing")&gt;0,"Missing in brioHR",IF(COUNTIF(AB29:AM29,"&lt;&gt;0")&gt;0,"Check","OK"))</f>
        <v>OK</v>
      </c>
    </row>
    <row r="30" customFormat="false" ht="15" hidden="false" customHeight="false" outlineLevel="0" collapsed="false">
      <c r="A30" s="8" t="str">
        <f aca="false">'Old system (cleaned)'!A27</f>
        <v>026</v>
      </c>
      <c r="B30" s="8" t="str">
        <f aca="false">'Old system (cleaned)'!B27</f>
        <v>YAP ZHI WEI</v>
      </c>
      <c r="C30" s="8" t="str">
        <f aca="false">'Old system (cleaned)'!C27</f>
        <v>Sales</v>
      </c>
      <c r="D30" s="9" t="n">
        <f aca="false">IFERROR(N(INDEX('brioHR export'!$F$2:$F$30,MATCH($A30,'brioHR export'!$A$2:$A$30,0))),"Missing")</f>
        <v>37200</v>
      </c>
      <c r="E30" s="9" t="n">
        <f aca="false">IFERROR(N(INDEX('brioHR export'!$I$2:$I$30,MATCH($A30,'brioHR export'!$A$2:$A$30,0))),"Missing")</f>
        <v>6200</v>
      </c>
      <c r="F30" s="9" t="n">
        <f aca="false">IFERROR(N(INDEX('brioHR export'!$V$2:$V$30,MATCH($A30,'brioHR export'!$A$2:$A$30,0))),"Missing")</f>
        <v>50700</v>
      </c>
      <c r="G30" s="9" t="n">
        <f aca="false">IFERROR(N(INDEX('brioHR export'!$W$2:$W$30,MATCH($A30,'brioHR export'!$A$2:$A$30,0))),"Missing")</f>
        <v>4831</v>
      </c>
      <c r="H30" s="9" t="n">
        <f aca="false">IFERROR(N(INDEX('brioHR export'!$X$2:$X$30,MATCH($A30,'brioHR export'!$A$2:$A$30,0))),"Missing")</f>
        <v>180</v>
      </c>
      <c r="I30" s="9" t="n">
        <f aca="false">IFERROR(N(INDEX('brioHR export'!$Y$2:$Y$30,MATCH($A30,'brioHR export'!$A$2:$A$30,0))),"Missing")</f>
        <v>72</v>
      </c>
      <c r="J30" s="9" t="n">
        <f aca="false">IFERROR(N(INDEX('brioHR export'!$Z$2:$Z$30,MATCH($A30,'brioHR export'!$A$2:$A$30,0))),"Missing")</f>
        <v>3483.9</v>
      </c>
      <c r="K30" s="9" t="n">
        <f aca="false">IFERROR(N(INDEX('brioHR export'!$AD$2:$AD$30,MATCH($A30,'brioHR export'!$A$2:$A$30,0))),"Missing")</f>
        <v>42133.1</v>
      </c>
      <c r="L30" s="9" t="n">
        <f aca="false">IFERROR(N(INDEX('brioHR export'!$AE$2:$AE$30,MATCH($A30,'brioHR export'!$A$2:$A$30,0))),"Missing")</f>
        <v>5268</v>
      </c>
      <c r="M30" s="9" t="n">
        <f aca="false">IFERROR(N(INDEX('brioHR export'!$AF$2:$AF$30,MATCH($A30,'brioHR export'!$A$2:$A$30,0))),"Missing")</f>
        <v>630</v>
      </c>
      <c r="N30" s="9" t="n">
        <f aca="false">IFERROR(N(INDEX('brioHR export'!$AG$2:$AG$30,MATCH($A30,'brioHR export'!$A$2:$A$30,0))),"Missing")</f>
        <v>72</v>
      </c>
      <c r="O30" s="9" t="n">
        <f aca="false">IFERROR(N(INDEX('brioHR export'!$AH$2:$AH$30,MATCH($A30,'brioHR export'!$A$2:$A$30,0))),"Missing")</f>
        <v>381</v>
      </c>
      <c r="P30" s="9" t="n">
        <f aca="false">'Old system (cleaned)'!D27</f>
        <v>37200</v>
      </c>
      <c r="Q30" s="9" t="n">
        <f aca="false">'Old system (cleaned)'!I27</f>
        <v>6200</v>
      </c>
      <c r="R30" s="9" t="n">
        <f aca="false">'Old system (cleaned)'!K27</f>
        <v>50700</v>
      </c>
      <c r="S30" s="9" t="n">
        <f aca="false">'Old system (cleaned)'!L27</f>
        <v>5513</v>
      </c>
      <c r="T30" s="9" t="n">
        <f aca="false">'Old system (cleaned)'!N27</f>
        <v>180</v>
      </c>
      <c r="U30" s="9" t="n">
        <f aca="false">'Old system (cleaned)'!O27</f>
        <v>72</v>
      </c>
      <c r="V30" s="9" t="n">
        <f aca="false">'Old system (cleaned)'!P27</f>
        <v>3483.9</v>
      </c>
      <c r="W30" s="9" t="n">
        <f aca="false">'Old system (cleaned)'!R27</f>
        <v>41451.1</v>
      </c>
      <c r="X30" s="9" t="n">
        <f aca="false">'Old system (cleaned)'!S27</f>
        <v>6012</v>
      </c>
      <c r="Y30" s="9" t="n">
        <f aca="false">'Old system (cleaned)'!U27</f>
        <v>630</v>
      </c>
      <c r="Z30" s="9" t="n">
        <f aca="false">'Old system (cleaned)'!V27</f>
        <v>72</v>
      </c>
      <c r="AA30" s="9" t="n">
        <f aca="false">'Old system (cleaned)'!W27</f>
        <v>381</v>
      </c>
      <c r="AB30" s="9" t="n">
        <f aca="false">IF(ISNUMBER(D30),ROUND(D30-P30,2),"Missing")</f>
        <v>0</v>
      </c>
      <c r="AC30" s="9" t="n">
        <f aca="false">IF(ISNUMBER(E30),ROUND(E30-Q30,2),"Missing")</f>
        <v>0</v>
      </c>
      <c r="AD30" s="9" t="n">
        <f aca="false">IF(ISNUMBER(F30),ROUND(F30-R30,2),"Missing")</f>
        <v>0</v>
      </c>
      <c r="AE30" s="9" t="n">
        <f aca="false">IF(ISNUMBER(G30),ROUND(G30-S30,2),"Missing")</f>
        <v>-682</v>
      </c>
      <c r="AF30" s="9" t="n">
        <f aca="false">IF(ISNUMBER(H30),ROUND(H30-T30,2),"Missing")</f>
        <v>0</v>
      </c>
      <c r="AG30" s="9" t="n">
        <f aca="false">IF(ISNUMBER(I30),ROUND(I30-U30,2),"Missing")</f>
        <v>0</v>
      </c>
      <c r="AH30" s="9" t="n">
        <f aca="false">IF(ISNUMBER(J30),ROUND(J30-V30,2),"Missing")</f>
        <v>0</v>
      </c>
      <c r="AI30" s="9" t="n">
        <f aca="false">IF(ISNUMBER(K30),ROUND(K30-W30,2),"Missing")</f>
        <v>682</v>
      </c>
      <c r="AJ30" s="9" t="n">
        <f aca="false">IF(ISNUMBER(L30),ROUND(L30-X30,2),"Missing")</f>
        <v>-744</v>
      </c>
      <c r="AK30" s="9" t="n">
        <f aca="false">IF(ISNUMBER(M30),ROUND(M30-Y30,2),"Missing")</f>
        <v>0</v>
      </c>
      <c r="AL30" s="9" t="n">
        <f aca="false">IF(ISNUMBER(N30),ROUND(N30-Z30,2),"Missing")</f>
        <v>0</v>
      </c>
      <c r="AM30" s="9" t="n">
        <f aca="false">IF(ISNUMBER(O30),ROUND(O30-AA30,2),"Missing")</f>
        <v>0</v>
      </c>
      <c r="AN30" s="8" t="str">
        <f aca="false">IF(COUNTIF(AB30:AM30,"Missing")&gt;0,"Missing in brioHR",IF(COUNTIF(AB30:AM30,"&lt;&gt;0")&gt;0,"Check","OK"))</f>
        <v>Check</v>
      </c>
    </row>
    <row r="31" customFormat="false" ht="15" hidden="false" customHeight="false" outlineLevel="0" collapsed="false">
      <c r="A31" s="8" t="str">
        <f aca="false">'Old system (cleaned)'!A28</f>
        <v>027</v>
      </c>
      <c r="B31" s="8" t="str">
        <f aca="false">'Old system (cleaned)'!B28</f>
        <v>IZZATI BINTI HARUN</v>
      </c>
      <c r="C31" s="8" t="str">
        <f aca="false">'Old system (cleaned)'!C28</f>
        <v>Sales</v>
      </c>
      <c r="D31" s="9" t="n">
        <f aca="false">IFERROR(N(INDEX('brioHR export'!$F$2:$F$30,MATCH($A31,'brioHR export'!$A$2:$A$30,0))),"Missing")</f>
        <v>17400</v>
      </c>
      <c r="E31" s="9" t="n">
        <f aca="false">IFERROR(N(INDEX('brioHR export'!$I$2:$I$30,MATCH($A31,'brioHR export'!$A$2:$A$30,0))),"Missing")</f>
        <v>0</v>
      </c>
      <c r="F31" s="9" t="n">
        <f aca="false">IFERROR(N(INDEX('brioHR export'!$V$2:$V$30,MATCH($A31,'brioHR export'!$A$2:$A$30,0))),"Missing")</f>
        <v>19800</v>
      </c>
      <c r="G31" s="9" t="n">
        <f aca="false">IFERROR(N(INDEX('brioHR export'!$W$2:$W$30,MATCH($A31,'brioHR export'!$A$2:$A$30,0))),"Missing")</f>
        <v>2180</v>
      </c>
      <c r="H31" s="9" t="n">
        <f aca="false">IFERROR(N(INDEX('brioHR export'!$X$2:$X$30,MATCH($A31,'brioHR export'!$A$2:$A$30,0))),"Missing")</f>
        <v>99</v>
      </c>
      <c r="I31" s="9" t="n">
        <f aca="false">IFERROR(N(INDEX('brioHR export'!$Y$2:$Y$30,MATCH($A31,'brioHR export'!$A$2:$A$30,0))),"Missing")</f>
        <v>39.6</v>
      </c>
      <c r="J31" s="9" t="n">
        <f aca="false">IFERROR(N(INDEX('brioHR export'!$Z$2:$Z$30,MATCH($A31,'brioHR export'!$A$2:$A$30,0))),"Missing")</f>
        <v>0</v>
      </c>
      <c r="K31" s="9" t="n">
        <f aca="false">IFERROR(N(INDEX('brioHR export'!$AD$2:$AD$30,MATCH($A31,'brioHR export'!$A$2:$A$30,0))),"Missing")</f>
        <v>17481.4</v>
      </c>
      <c r="L31" s="9" t="n">
        <f aca="false">IFERROR(N(INDEX('brioHR export'!$AE$2:$AE$30,MATCH($A31,'brioHR export'!$A$2:$A$30,0))),"Missing")</f>
        <v>2576</v>
      </c>
      <c r="M31" s="9" t="n">
        <f aca="false">IFERROR(N(INDEX('brioHR export'!$AF$2:$AF$30,MATCH($A31,'brioHR export'!$A$2:$A$30,0))),"Missing")</f>
        <v>346.6</v>
      </c>
      <c r="N31" s="9" t="n">
        <f aca="false">IFERROR(N(INDEX('brioHR export'!$AG$2:$AG$30,MATCH($A31,'brioHR export'!$A$2:$A$30,0))),"Missing")</f>
        <v>39.6</v>
      </c>
      <c r="O31" s="9" t="n">
        <f aca="false">IFERROR(N(INDEX('brioHR export'!$AH$2:$AH$30,MATCH($A31,'brioHR export'!$A$2:$A$30,0))),"Missing")</f>
        <v>183</v>
      </c>
      <c r="P31" s="9" t="n">
        <f aca="false">'Old system (cleaned)'!D28</f>
        <v>17400</v>
      </c>
      <c r="Q31" s="9" t="n">
        <f aca="false">'Old system (cleaned)'!I28</f>
        <v>0</v>
      </c>
      <c r="R31" s="9" t="n">
        <f aca="false">'Old system (cleaned)'!K28</f>
        <v>19800</v>
      </c>
      <c r="S31" s="9" t="n">
        <f aca="false">'Old system (cleaned)'!L28</f>
        <v>2180</v>
      </c>
      <c r="T31" s="9" t="n">
        <f aca="false">'Old system (cleaned)'!N28</f>
        <v>99</v>
      </c>
      <c r="U31" s="9" t="n">
        <f aca="false">'Old system (cleaned)'!O28</f>
        <v>39.6</v>
      </c>
      <c r="V31" s="9" t="n">
        <f aca="false">'Old system (cleaned)'!P28</f>
        <v>0</v>
      </c>
      <c r="W31" s="9" t="n">
        <f aca="false">'Old system (cleaned)'!R28</f>
        <v>17481.4</v>
      </c>
      <c r="X31" s="9" t="n">
        <f aca="false">'Old system (cleaned)'!S28</f>
        <v>2576</v>
      </c>
      <c r="Y31" s="9" t="n">
        <f aca="false">'Old system (cleaned)'!U28</f>
        <v>346.6</v>
      </c>
      <c r="Z31" s="9" t="n">
        <f aca="false">'Old system (cleaned)'!V28</f>
        <v>39.6</v>
      </c>
      <c r="AA31" s="9" t="n">
        <f aca="false">'Old system (cleaned)'!W28</f>
        <v>183</v>
      </c>
      <c r="AB31" s="9" t="n">
        <f aca="false">IF(ISNUMBER(D31),ROUND(D31-P31,2),"Missing")</f>
        <v>0</v>
      </c>
      <c r="AC31" s="9" t="n">
        <f aca="false">IF(ISNUMBER(E31),ROUND(E31-Q31,2),"Missing")</f>
        <v>0</v>
      </c>
      <c r="AD31" s="9" t="n">
        <f aca="false">IF(ISNUMBER(F31),ROUND(F31-R31,2),"Missing")</f>
        <v>0</v>
      </c>
      <c r="AE31" s="9" t="n">
        <f aca="false">IF(ISNUMBER(G31),ROUND(G31-S31,2),"Missing")</f>
        <v>0</v>
      </c>
      <c r="AF31" s="9" t="n">
        <f aca="false">IF(ISNUMBER(H31),ROUND(H31-T31,2),"Missing")</f>
        <v>0</v>
      </c>
      <c r="AG31" s="9" t="n">
        <f aca="false">IF(ISNUMBER(I31),ROUND(I31-U31,2),"Missing")</f>
        <v>0</v>
      </c>
      <c r="AH31" s="9" t="n">
        <f aca="false">IF(ISNUMBER(J31),ROUND(J31-V31,2),"Missing")</f>
        <v>0</v>
      </c>
      <c r="AI31" s="9" t="n">
        <f aca="false">IF(ISNUMBER(K31),ROUND(K31-W31,2),"Missing")</f>
        <v>0</v>
      </c>
      <c r="AJ31" s="9" t="n">
        <f aca="false">IF(ISNUMBER(L31),ROUND(L31-X31,2),"Missing")</f>
        <v>0</v>
      </c>
      <c r="AK31" s="9" t="n">
        <f aca="false">IF(ISNUMBER(M31),ROUND(M31-Y31,2),"Missing")</f>
        <v>0</v>
      </c>
      <c r="AL31" s="9" t="n">
        <f aca="false">IF(ISNUMBER(N31),ROUND(N31-Z31,2),"Missing")</f>
        <v>0</v>
      </c>
      <c r="AM31" s="9" t="n">
        <f aca="false">IF(ISNUMBER(O31),ROUND(O31-AA31,2),"Missing")</f>
        <v>0</v>
      </c>
      <c r="AN31" s="8" t="str">
        <f aca="false">IF(COUNTIF(AB31:AM31,"Missing")&gt;0,"Missing in brioHR",IF(COUNTIF(AB31:AM31,"&lt;&gt;0")&gt;0,"Check","OK"))</f>
        <v>OK</v>
      </c>
    </row>
    <row r="32" customFormat="false" ht="15" hidden="false" customHeight="false" outlineLevel="0" collapsed="false">
      <c r="A32" s="8" t="str">
        <f aca="false">'Old system (cleaned)'!A29</f>
        <v>028</v>
      </c>
      <c r="B32" s="8" t="str">
        <f aca="false">'Old system (cleaned)'!B29</f>
        <v>MARCUS TAY KOK LEONG</v>
      </c>
      <c r="C32" s="8" t="str">
        <f aca="false">'Old system (cleaned)'!C29</f>
        <v>Sales</v>
      </c>
      <c r="D32" s="9" t="n">
        <f aca="false">IFERROR(N(INDEX('brioHR export'!$F$2:$F$30,MATCH($A32,'brioHR export'!$A$2:$A$30,0))),"Missing")</f>
        <v>13500</v>
      </c>
      <c r="E32" s="9" t="n">
        <f aca="false">IFERROR(N(INDEX('brioHR export'!$I$2:$I$30,MATCH($A32,'brioHR export'!$A$2:$A$30,0))),"Missing")</f>
        <v>0</v>
      </c>
      <c r="F32" s="9" t="n">
        <f aca="false">IFERROR(N(INDEX('brioHR export'!$V$2:$V$30,MATCH($A32,'brioHR export'!$A$2:$A$30,0))),"Missing")</f>
        <v>15200</v>
      </c>
      <c r="G32" s="9" t="n">
        <f aca="false">IFERROR(N(INDEX('brioHR export'!$W$2:$W$30,MATCH($A32,'brioHR export'!$A$2:$A$30,0))),"Missing")</f>
        <v>1673</v>
      </c>
      <c r="H32" s="9" t="n">
        <f aca="false">IFERROR(N(INDEX('brioHR export'!$X$2:$X$30,MATCH($A32,'brioHR export'!$A$2:$A$30,0))),"Missing")</f>
        <v>76</v>
      </c>
      <c r="I32" s="9" t="n">
        <f aca="false">IFERROR(N(INDEX('brioHR export'!$Y$2:$Y$30,MATCH($A32,'brioHR export'!$A$2:$A$30,0))),"Missing")</f>
        <v>30.4</v>
      </c>
      <c r="J32" s="9" t="n">
        <f aca="false">IFERROR(N(INDEX('brioHR export'!$Z$2:$Z$30,MATCH($A32,'brioHR export'!$A$2:$A$30,0))),"Missing")</f>
        <v>342</v>
      </c>
      <c r="K32" s="9" t="n">
        <f aca="false">IFERROR(N(INDEX('brioHR export'!$AD$2:$AD$30,MATCH($A32,'brioHR export'!$A$2:$A$30,0))),"Missing")</f>
        <v>13078.6</v>
      </c>
      <c r="L32" s="9" t="n">
        <f aca="false">IFERROR(N(INDEX('brioHR export'!$AE$2:$AE$30,MATCH($A32,'brioHR export'!$A$2:$A$30,0))),"Missing")</f>
        <v>1874</v>
      </c>
      <c r="M32" s="9" t="n">
        <f aca="false">IFERROR(N(INDEX('brioHR export'!$AF$2:$AF$30,MATCH($A32,'brioHR export'!$A$2:$A$30,0))),"Missing")</f>
        <v>266.05</v>
      </c>
      <c r="N32" s="9" t="n">
        <f aca="false">IFERROR(N(INDEX('brioHR export'!$AG$2:$AG$30,MATCH($A32,'brioHR export'!$A$2:$A$30,0))),"Missing")</f>
        <v>30.4</v>
      </c>
      <c r="O32" s="9" t="n">
        <f aca="false">IFERROR(N(INDEX('brioHR export'!$AH$2:$AH$30,MATCH($A32,'brioHR export'!$A$2:$A$30,0))),"Missing")</f>
        <v>139.5</v>
      </c>
      <c r="P32" s="9" t="n">
        <f aca="false">'Old system (cleaned)'!D29</f>
        <v>13500</v>
      </c>
      <c r="Q32" s="9" t="n">
        <f aca="false">'Old system (cleaned)'!I29</f>
        <v>0</v>
      </c>
      <c r="R32" s="9" t="n">
        <f aca="false">'Old system (cleaned)'!K29</f>
        <v>15200</v>
      </c>
      <c r="S32" s="9" t="n">
        <f aca="false">'Old system (cleaned)'!L29</f>
        <v>1673</v>
      </c>
      <c r="T32" s="9" t="n">
        <f aca="false">'Old system (cleaned)'!N29</f>
        <v>76</v>
      </c>
      <c r="U32" s="9" t="n">
        <f aca="false">'Old system (cleaned)'!O29</f>
        <v>30.4</v>
      </c>
      <c r="V32" s="9" t="n">
        <f aca="false">'Old system (cleaned)'!P29</f>
        <v>342</v>
      </c>
      <c r="W32" s="9" t="n">
        <f aca="false">'Old system (cleaned)'!R29</f>
        <v>13078.6</v>
      </c>
      <c r="X32" s="9" t="n">
        <f aca="false">'Old system (cleaned)'!S29</f>
        <v>1874</v>
      </c>
      <c r="Y32" s="9" t="n">
        <f aca="false">'Old system (cleaned)'!U29</f>
        <v>266.05</v>
      </c>
      <c r="Z32" s="9" t="n">
        <f aca="false">'Old system (cleaned)'!V29</f>
        <v>30.4</v>
      </c>
      <c r="AA32" s="9" t="n">
        <f aca="false">'Old system (cleaned)'!W29</f>
        <v>139.5</v>
      </c>
      <c r="AB32" s="9" t="n">
        <f aca="false">IF(ISNUMBER(D32),ROUND(D32-P32,2),"Missing")</f>
        <v>0</v>
      </c>
      <c r="AC32" s="9" t="n">
        <f aca="false">IF(ISNUMBER(E32),ROUND(E32-Q32,2),"Missing")</f>
        <v>0</v>
      </c>
      <c r="AD32" s="9" t="n">
        <f aca="false">IF(ISNUMBER(F32),ROUND(F32-R32,2),"Missing")</f>
        <v>0</v>
      </c>
      <c r="AE32" s="9" t="n">
        <f aca="false">IF(ISNUMBER(G32),ROUND(G32-S32,2),"Missing")</f>
        <v>0</v>
      </c>
      <c r="AF32" s="9" t="n">
        <f aca="false">IF(ISNUMBER(H32),ROUND(H32-T32,2),"Missing")</f>
        <v>0</v>
      </c>
      <c r="AG32" s="9" t="n">
        <f aca="false">IF(ISNUMBER(I32),ROUND(I32-U32,2),"Missing")</f>
        <v>0</v>
      </c>
      <c r="AH32" s="9" t="n">
        <f aca="false">IF(ISNUMBER(J32),ROUND(J32-V32,2),"Missing")</f>
        <v>0</v>
      </c>
      <c r="AI32" s="9" t="n">
        <f aca="false">IF(ISNUMBER(K32),ROUND(K32-W32,2),"Missing")</f>
        <v>0</v>
      </c>
      <c r="AJ32" s="9" t="n">
        <f aca="false">IF(ISNUMBER(L32),ROUND(L32-X32,2),"Missing")</f>
        <v>0</v>
      </c>
      <c r="AK32" s="9" t="n">
        <f aca="false">IF(ISNUMBER(M32),ROUND(M32-Y32,2),"Missing")</f>
        <v>0</v>
      </c>
      <c r="AL32" s="9" t="n">
        <f aca="false">IF(ISNUMBER(N32),ROUND(N32-Z32,2),"Missing")</f>
        <v>0</v>
      </c>
      <c r="AM32" s="9" t="n">
        <f aca="false">IF(ISNUMBER(O32),ROUND(O32-AA32,2),"Missing")</f>
        <v>0</v>
      </c>
      <c r="AN32" s="8" t="str">
        <f aca="false">IF(COUNTIF(AB32:AM32,"Missing")&gt;0,"Missing in brioHR",IF(COUNTIF(AB32:AM32,"&lt;&gt;0")&gt;0,"Check","OK"))</f>
        <v>OK</v>
      </c>
    </row>
    <row r="33" customFormat="false" ht="15" hidden="false" customHeight="false" outlineLevel="0" collapsed="false">
      <c r="A33" s="8" t="str">
        <f aca="false">'Old system (cleaned)'!A30</f>
        <v>029</v>
      </c>
      <c r="B33" s="8" t="str">
        <f aca="false">'Old system (cleaned)'!B30</f>
        <v>HAZIQ BIN NORDIN</v>
      </c>
      <c r="C33" s="8" t="str">
        <f aca="false">'Old system (cleaned)'!C30</f>
        <v>Sales</v>
      </c>
      <c r="D33" s="9" t="str">
        <f aca="false">IFERROR(N(INDEX('brioHR export'!$F$2:$F$30,MATCH($A33,'brioHR export'!$A$2:$A$30,0))),"Missing")</f>
        <v>Missing</v>
      </c>
      <c r="E33" s="9" t="str">
        <f aca="false">IFERROR(N(INDEX('brioHR export'!$I$2:$I$30,MATCH($A33,'brioHR export'!$A$2:$A$30,0))),"Missing")</f>
        <v>Missing</v>
      </c>
      <c r="F33" s="9" t="str">
        <f aca="false">IFERROR(N(INDEX('brioHR export'!$V$2:$V$30,MATCH($A33,'brioHR export'!$A$2:$A$30,0))),"Missing")</f>
        <v>Missing</v>
      </c>
      <c r="G33" s="9" t="str">
        <f aca="false">IFERROR(N(INDEX('brioHR export'!$W$2:$W$30,MATCH($A33,'brioHR export'!$A$2:$A$30,0))),"Missing")</f>
        <v>Missing</v>
      </c>
      <c r="H33" s="9" t="str">
        <f aca="false">IFERROR(N(INDEX('brioHR export'!$X$2:$X$30,MATCH($A33,'brioHR export'!$A$2:$A$30,0))),"Missing")</f>
        <v>Missing</v>
      </c>
      <c r="I33" s="9" t="str">
        <f aca="false">IFERROR(N(INDEX('brioHR export'!$Y$2:$Y$30,MATCH($A33,'brioHR export'!$A$2:$A$30,0))),"Missing")</f>
        <v>Missing</v>
      </c>
      <c r="J33" s="9" t="str">
        <f aca="false">IFERROR(N(INDEX('brioHR export'!$Z$2:$Z$30,MATCH($A33,'brioHR export'!$A$2:$A$30,0))),"Missing")</f>
        <v>Missing</v>
      </c>
      <c r="K33" s="9" t="str">
        <f aca="false">IFERROR(N(INDEX('brioHR export'!$AD$2:$AD$30,MATCH($A33,'brioHR export'!$A$2:$A$30,0))),"Missing")</f>
        <v>Missing</v>
      </c>
      <c r="L33" s="9" t="str">
        <f aca="false">IFERROR(N(INDEX('brioHR export'!$AE$2:$AE$30,MATCH($A33,'brioHR export'!$A$2:$A$30,0))),"Missing")</f>
        <v>Missing</v>
      </c>
      <c r="M33" s="9" t="str">
        <f aca="false">IFERROR(N(INDEX('brioHR export'!$AF$2:$AF$30,MATCH($A33,'brioHR export'!$A$2:$A$30,0))),"Missing")</f>
        <v>Missing</v>
      </c>
      <c r="N33" s="9" t="str">
        <f aca="false">IFERROR(N(INDEX('brioHR export'!$AG$2:$AG$30,MATCH($A33,'brioHR export'!$A$2:$A$30,0))),"Missing")</f>
        <v>Missing</v>
      </c>
      <c r="O33" s="9" t="str">
        <f aca="false">IFERROR(N(INDEX('brioHR export'!$AH$2:$AH$30,MATCH($A33,'brioHR export'!$A$2:$A$30,0))),"Missing")</f>
        <v>Missing</v>
      </c>
      <c r="P33" s="9" t="n">
        <f aca="false">'Old system (cleaned)'!D30</f>
        <v>6800</v>
      </c>
      <c r="Q33" s="9" t="n">
        <f aca="false">'Old system (cleaned)'!I30</f>
        <v>0</v>
      </c>
      <c r="R33" s="9" t="n">
        <f aca="false">'Old system (cleaned)'!K30</f>
        <v>7750</v>
      </c>
      <c r="S33" s="9" t="n">
        <f aca="false">'Old system (cleaned)'!L30</f>
        <v>853</v>
      </c>
      <c r="T33" s="9" t="n">
        <f aca="false">'Old system (cleaned)'!N30</f>
        <v>38.75</v>
      </c>
      <c r="U33" s="9" t="n">
        <f aca="false">'Old system (cleaned)'!O30</f>
        <v>15.5</v>
      </c>
      <c r="V33" s="9" t="n">
        <f aca="false">'Old system (cleaned)'!P30</f>
        <v>25.8</v>
      </c>
      <c r="W33" s="9" t="n">
        <f aca="false">'Old system (cleaned)'!R30</f>
        <v>6816.95</v>
      </c>
      <c r="X33" s="9" t="n">
        <f aca="false">'Old system (cleaned)'!S30</f>
        <v>1008</v>
      </c>
      <c r="Y33" s="9" t="n">
        <f aca="false">'Old system (cleaned)'!U30</f>
        <v>135.65</v>
      </c>
      <c r="Z33" s="9" t="n">
        <f aca="false">'Old system (cleaned)'!V30</f>
        <v>15.5</v>
      </c>
      <c r="AA33" s="9" t="n">
        <f aca="false">'Old system (cleaned)'!W30</f>
        <v>71</v>
      </c>
      <c r="AB33" s="9" t="str">
        <f aca="false">IF(ISNUMBER(D33),ROUND(D33-P33,2),"Missing")</f>
        <v>Missing</v>
      </c>
      <c r="AC33" s="9" t="str">
        <f aca="false">IF(ISNUMBER(E33),ROUND(E33-Q33,2),"Missing")</f>
        <v>Missing</v>
      </c>
      <c r="AD33" s="9" t="str">
        <f aca="false">IF(ISNUMBER(F33),ROUND(F33-R33,2),"Missing")</f>
        <v>Missing</v>
      </c>
      <c r="AE33" s="9" t="str">
        <f aca="false">IF(ISNUMBER(G33),ROUND(G33-S33,2),"Missing")</f>
        <v>Missing</v>
      </c>
      <c r="AF33" s="9" t="str">
        <f aca="false">IF(ISNUMBER(H33),ROUND(H33-T33,2),"Missing")</f>
        <v>Missing</v>
      </c>
      <c r="AG33" s="9" t="str">
        <f aca="false">IF(ISNUMBER(I33),ROUND(I33-U33,2),"Missing")</f>
        <v>Missing</v>
      </c>
      <c r="AH33" s="9" t="str">
        <f aca="false">IF(ISNUMBER(J33),ROUND(J33-V33,2),"Missing")</f>
        <v>Missing</v>
      </c>
      <c r="AI33" s="9" t="str">
        <f aca="false">IF(ISNUMBER(K33),ROUND(K33-W33,2),"Missing")</f>
        <v>Missing</v>
      </c>
      <c r="AJ33" s="9" t="str">
        <f aca="false">IF(ISNUMBER(L33),ROUND(L33-X33,2),"Missing")</f>
        <v>Missing</v>
      </c>
      <c r="AK33" s="9" t="str">
        <f aca="false">IF(ISNUMBER(M33),ROUND(M33-Y33,2),"Missing")</f>
        <v>Missing</v>
      </c>
      <c r="AL33" s="9" t="str">
        <f aca="false">IF(ISNUMBER(N33),ROUND(N33-Z33,2),"Missing")</f>
        <v>Missing</v>
      </c>
      <c r="AM33" s="9" t="str">
        <f aca="false">IF(ISNUMBER(O33),ROUND(O33-AA33,2),"Missing")</f>
        <v>Missing</v>
      </c>
      <c r="AN33" s="8" t="str">
        <f aca="false">IF(COUNTIF(AB33:AM33,"Missing")&gt;0,"Missing in brioHR",IF(COUNTIF(AB33:AM33,"&lt;&gt;0")&gt;0,"Check","OK"))</f>
        <v>Missing in brioHR</v>
      </c>
    </row>
    <row r="34" customFormat="false" ht="15" hidden="false" customHeight="false" outlineLevel="0" collapsed="false">
      <c r="A34" s="8" t="str">
        <f aca="false">'Old system (cleaned)'!A31</f>
        <v>030</v>
      </c>
      <c r="B34" s="8" t="str">
        <f aca="false">'Old system (cleaned)'!B31</f>
        <v>LOW SHU FEN</v>
      </c>
      <c r="C34" s="8" t="str">
        <f aca="false">'Old system (cleaned)'!C31</f>
        <v>Sales</v>
      </c>
      <c r="D34" s="9" t="n">
        <f aca="false">IFERROR(N(INDEX('brioHR export'!$F$2:$F$30,MATCH($A34,'brioHR export'!$A$2:$A$30,0))),"Missing")</f>
        <v>48000</v>
      </c>
      <c r="E34" s="9" t="n">
        <f aca="false">IFERROR(N(INDEX('brioHR export'!$I$2:$I$30,MATCH($A34,'brioHR export'!$A$2:$A$30,0))),"Missing")</f>
        <v>8000</v>
      </c>
      <c r="F34" s="9" t="n">
        <f aca="false">IFERROR(N(INDEX('brioHR export'!$V$2:$V$30,MATCH($A34,'brioHR export'!$A$2:$A$30,0))),"Missing")</f>
        <v>65100</v>
      </c>
      <c r="G34" s="9" t="n">
        <f aca="false">IFERROR(N(INDEX('brioHR export'!$W$2:$W$30,MATCH($A34,'brioHR export'!$A$2:$A$30,0))),"Missing")</f>
        <v>6217</v>
      </c>
      <c r="H34" s="9" t="n">
        <f aca="false">IFERROR(N(INDEX('brioHR export'!$X$2:$X$30,MATCH($A34,'brioHR export'!$A$2:$A$30,0))),"Missing")</f>
        <v>180</v>
      </c>
      <c r="I34" s="9" t="n">
        <f aca="false">IFERROR(N(INDEX('brioHR export'!$Y$2:$Y$30,MATCH($A34,'brioHR export'!$A$2:$A$30,0))),"Missing")</f>
        <v>72</v>
      </c>
      <c r="J34" s="9" t="n">
        <f aca="false">IFERROR(N(INDEX('brioHR export'!$Z$2:$Z$30,MATCH($A34,'brioHR export'!$A$2:$A$30,0))),"Missing")</f>
        <v>6714.9</v>
      </c>
      <c r="K34" s="9" t="n">
        <f aca="false">IFERROR(N(INDEX('brioHR export'!$AD$2:$AD$30,MATCH($A34,'brioHR export'!$A$2:$A$30,0))),"Missing")</f>
        <v>51916.1</v>
      </c>
      <c r="L34" s="9" t="n">
        <f aca="false">IFERROR(N(INDEX('brioHR export'!$AE$2:$AE$30,MATCH($A34,'brioHR export'!$A$2:$A$30,0))),"Missing")</f>
        <v>6780</v>
      </c>
      <c r="M34" s="9" t="n">
        <f aca="false">IFERROR(N(INDEX('brioHR export'!$AF$2:$AF$30,MATCH($A34,'brioHR export'!$A$2:$A$30,0))),"Missing")</f>
        <v>630</v>
      </c>
      <c r="N34" s="9" t="n">
        <f aca="false">IFERROR(N(INDEX('brioHR export'!$AG$2:$AG$30,MATCH($A34,'brioHR export'!$A$2:$A$30,0))),"Missing")</f>
        <v>72</v>
      </c>
      <c r="O34" s="9" t="n">
        <f aca="false">IFERROR(N(INDEX('brioHR export'!$AH$2:$AH$30,MATCH($A34,'brioHR export'!$A$2:$A$30,0))),"Missing")</f>
        <v>489</v>
      </c>
      <c r="P34" s="9" t="n">
        <f aca="false">'Old system (cleaned)'!D31</f>
        <v>48000</v>
      </c>
      <c r="Q34" s="9" t="n">
        <f aca="false">'Old system (cleaned)'!I31</f>
        <v>8000</v>
      </c>
      <c r="R34" s="9" t="n">
        <f aca="false">'Old system (cleaned)'!K31</f>
        <v>65100</v>
      </c>
      <c r="S34" s="9" t="n">
        <f aca="false">'Old system (cleaned)'!L31</f>
        <v>7097</v>
      </c>
      <c r="T34" s="9" t="n">
        <f aca="false">'Old system (cleaned)'!N31</f>
        <v>180</v>
      </c>
      <c r="U34" s="9" t="n">
        <f aca="false">'Old system (cleaned)'!O31</f>
        <v>72</v>
      </c>
      <c r="V34" s="9" t="n">
        <f aca="false">'Old system (cleaned)'!P31</f>
        <v>6714.9</v>
      </c>
      <c r="W34" s="9" t="n">
        <f aca="false">'Old system (cleaned)'!R31</f>
        <v>51036.1</v>
      </c>
      <c r="X34" s="9" t="n">
        <f aca="false">'Old system (cleaned)'!S31</f>
        <v>7740</v>
      </c>
      <c r="Y34" s="9" t="n">
        <f aca="false">'Old system (cleaned)'!U31</f>
        <v>630</v>
      </c>
      <c r="Z34" s="9" t="n">
        <f aca="false">'Old system (cleaned)'!V31</f>
        <v>72</v>
      </c>
      <c r="AA34" s="9" t="n">
        <f aca="false">'Old system (cleaned)'!W31</f>
        <v>489</v>
      </c>
      <c r="AB34" s="9" t="n">
        <f aca="false">IF(ISNUMBER(D34),ROUND(D34-P34,2),"Missing")</f>
        <v>0</v>
      </c>
      <c r="AC34" s="9" t="n">
        <f aca="false">IF(ISNUMBER(E34),ROUND(E34-Q34,2),"Missing")</f>
        <v>0</v>
      </c>
      <c r="AD34" s="9" t="n">
        <f aca="false">IF(ISNUMBER(F34),ROUND(F34-R34,2),"Missing")</f>
        <v>0</v>
      </c>
      <c r="AE34" s="9" t="n">
        <f aca="false">IF(ISNUMBER(G34),ROUND(G34-S34,2),"Missing")</f>
        <v>-880</v>
      </c>
      <c r="AF34" s="9" t="n">
        <f aca="false">IF(ISNUMBER(H34),ROUND(H34-T34,2),"Missing")</f>
        <v>0</v>
      </c>
      <c r="AG34" s="9" t="n">
        <f aca="false">IF(ISNUMBER(I34),ROUND(I34-U34,2),"Missing")</f>
        <v>0</v>
      </c>
      <c r="AH34" s="9" t="n">
        <f aca="false">IF(ISNUMBER(J34),ROUND(J34-V34,2),"Missing")</f>
        <v>0</v>
      </c>
      <c r="AI34" s="9" t="n">
        <f aca="false">IF(ISNUMBER(K34),ROUND(K34-W34,2),"Missing")</f>
        <v>880</v>
      </c>
      <c r="AJ34" s="9" t="n">
        <f aca="false">IF(ISNUMBER(L34),ROUND(L34-X34,2),"Missing")</f>
        <v>-960</v>
      </c>
      <c r="AK34" s="9" t="n">
        <f aca="false">IF(ISNUMBER(M34),ROUND(M34-Y34,2),"Missing")</f>
        <v>0</v>
      </c>
      <c r="AL34" s="9" t="n">
        <f aca="false">IF(ISNUMBER(N34),ROUND(N34-Z34,2),"Missing")</f>
        <v>0</v>
      </c>
      <c r="AM34" s="9" t="n">
        <f aca="false">IF(ISNUMBER(O34),ROUND(O34-AA34,2),"Missing")</f>
        <v>0</v>
      </c>
      <c r="AN34" s="8" t="str">
        <f aca="false">IF(COUNTIF(AB34:AM34,"Missing")&gt;0,"Missing in brioHR",IF(COUNTIF(AB34:AM34,"&lt;&gt;0")&gt;0,"Check","OK"))</f>
        <v>Check</v>
      </c>
    </row>
  </sheetData>
  <autoFilter ref="A4:AN34"/>
  <conditionalFormatting sqref="AB5:AM34">
    <cfRule type="cellIs" priority="2" operator="notEqual" aboveAverage="0" equalAverage="0" bottom="0" percent="0" rank="0" text="" dxfId="0">
      <formula>0</formula>
    </cfRule>
  </conditionalFormatting>
  <conditionalFormatting sqref="AN5:AN34">
    <cfRule type="cellIs" priority="3" operator="notEqual" aboveAverage="0" equalAverage="0" bottom="0" percent="0" rank="0" text="" dxfId="0">
      <formula>"OK"</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8"/>
    <col collapsed="false" customWidth="true" hidden="false" outlineLevel="0" max="3" min="3" style="0" width="12"/>
    <col collapsed="false" customWidth="true" hidden="false" outlineLevel="0" max="4" min="4" style="0" width="13"/>
    <col collapsed="false" customWidth="true" hidden="false" outlineLevel="0" max="5" min="5" style="0" width="15"/>
    <col collapsed="false" customWidth="true" hidden="false" outlineLevel="0" max="6" min="6" style="0" width="12"/>
    <col collapsed="false" customWidth="true" hidden="false" outlineLevel="0" max="7" min="7" style="0" width="80"/>
  </cols>
  <sheetData>
    <row r="1" customFormat="false" ht="15" hidden="false" customHeight="false" outlineLevel="0" collapsed="false">
      <c r="A1" s="10" t="s">
        <v>275</v>
      </c>
    </row>
    <row r="3" customFormat="false" ht="23.85" hidden="false" customHeight="false" outlineLevel="0" collapsed="false">
      <c r="A3" s="7" t="s">
        <v>265</v>
      </c>
      <c r="B3" s="7" t="s">
        <v>266</v>
      </c>
      <c r="C3" s="7" t="s">
        <v>276</v>
      </c>
      <c r="D3" s="7" t="s">
        <v>277</v>
      </c>
      <c r="E3" s="7" t="s">
        <v>278</v>
      </c>
      <c r="F3" s="7" t="s">
        <v>258</v>
      </c>
      <c r="G3" s="7" t="s">
        <v>279</v>
      </c>
    </row>
    <row r="4" customFormat="false" ht="23.85" hidden="false" customHeight="false" outlineLevel="0" collapsed="false">
      <c r="A4" s="5" t="s">
        <v>96</v>
      </c>
      <c r="B4" s="5" t="s">
        <v>97</v>
      </c>
      <c r="C4" s="5" t="s">
        <v>280</v>
      </c>
      <c r="D4" s="14" t="s">
        <v>281</v>
      </c>
      <c r="E4" s="14" t="n">
        <f aca="false">Comparison!W33</f>
        <v>6816.95</v>
      </c>
      <c r="F4" s="14" t="s">
        <v>281</v>
      </c>
      <c r="G4" s="5" t="s">
        <v>282</v>
      </c>
    </row>
    <row r="5" customFormat="false" ht="35.05" hidden="false" customHeight="false" outlineLevel="0" collapsed="false">
      <c r="A5" s="5" t="s">
        <v>37</v>
      </c>
      <c r="B5" s="5" t="s">
        <v>38</v>
      </c>
      <c r="C5" s="5" t="s">
        <v>268</v>
      </c>
      <c r="D5" s="14" t="n">
        <f aca="false">Comparison!G5</f>
        <v>4590</v>
      </c>
      <c r="E5" s="14" t="n">
        <f aca="false">Comparison!S5</f>
        <v>5338</v>
      </c>
      <c r="F5" s="14" t="n">
        <f aca="false">Comparison!AE5</f>
        <v>-748</v>
      </c>
      <c r="G5" s="5" t="s">
        <v>283</v>
      </c>
    </row>
    <row r="6" customFormat="false" ht="35.05" hidden="false" customHeight="false" outlineLevel="0" collapsed="false">
      <c r="A6" s="5" t="s">
        <v>37</v>
      </c>
      <c r="B6" s="5" t="s">
        <v>38</v>
      </c>
      <c r="C6" s="5" t="s">
        <v>271</v>
      </c>
      <c r="D6" s="14" t="n">
        <f aca="false">Comparison!L5</f>
        <v>5004</v>
      </c>
      <c r="E6" s="14" t="n">
        <f aca="false">Comparison!X5</f>
        <v>5820</v>
      </c>
      <c r="F6" s="14" t="n">
        <f aca="false">Comparison!AJ5</f>
        <v>-816</v>
      </c>
      <c r="G6" s="5" t="s">
        <v>283</v>
      </c>
    </row>
    <row r="7" customFormat="false" ht="35.05" hidden="false" customHeight="false" outlineLevel="0" collapsed="false">
      <c r="A7" s="5" t="s">
        <v>37</v>
      </c>
      <c r="B7" s="5" t="s">
        <v>38</v>
      </c>
      <c r="C7" s="5" t="s">
        <v>251</v>
      </c>
      <c r="D7" s="14" t="n">
        <f aca="false">Comparison!K5</f>
        <v>41078.1</v>
      </c>
      <c r="E7" s="14" t="n">
        <f aca="false">Comparison!W5</f>
        <v>40330.1</v>
      </c>
      <c r="F7" s="14" t="n">
        <f aca="false">Comparison!AI5</f>
        <v>748</v>
      </c>
      <c r="G7" s="5" t="s">
        <v>283</v>
      </c>
    </row>
    <row r="8" customFormat="false" ht="35.05" hidden="false" customHeight="false" outlineLevel="0" collapsed="false">
      <c r="A8" s="5" t="s">
        <v>46</v>
      </c>
      <c r="B8" s="5" t="s">
        <v>47</v>
      </c>
      <c r="C8" s="5" t="s">
        <v>268</v>
      </c>
      <c r="D8" s="14" t="n">
        <f aca="false">Comparison!G9</f>
        <v>3798</v>
      </c>
      <c r="E8" s="14" t="n">
        <f aca="false">Comparison!S9</f>
        <v>4414</v>
      </c>
      <c r="F8" s="14" t="n">
        <f aca="false">Comparison!AE9</f>
        <v>-616</v>
      </c>
      <c r="G8" s="5" t="s">
        <v>283</v>
      </c>
    </row>
    <row r="9" customFormat="false" ht="35.05" hidden="false" customHeight="false" outlineLevel="0" collapsed="false">
      <c r="A9" s="5" t="s">
        <v>46</v>
      </c>
      <c r="B9" s="5" t="s">
        <v>47</v>
      </c>
      <c r="C9" s="5" t="s">
        <v>271</v>
      </c>
      <c r="D9" s="14" t="n">
        <f aca="false">Comparison!L9</f>
        <v>4140</v>
      </c>
      <c r="E9" s="14" t="n">
        <f aca="false">Comparison!X9</f>
        <v>4812</v>
      </c>
      <c r="F9" s="14" t="n">
        <f aca="false">Comparison!AJ9</f>
        <v>-672</v>
      </c>
      <c r="G9" s="5" t="s">
        <v>283</v>
      </c>
    </row>
    <row r="10" customFormat="false" ht="35.05" hidden="false" customHeight="false" outlineLevel="0" collapsed="false">
      <c r="A10" s="5" t="s">
        <v>46</v>
      </c>
      <c r="B10" s="5" t="s">
        <v>47</v>
      </c>
      <c r="C10" s="5" t="s">
        <v>251</v>
      </c>
      <c r="D10" s="14" t="n">
        <f aca="false">Comparison!K9</f>
        <v>34964.5</v>
      </c>
      <c r="E10" s="14" t="n">
        <f aca="false">Comparison!W9</f>
        <v>34348.5</v>
      </c>
      <c r="F10" s="14" t="n">
        <f aca="false">Comparison!AI9</f>
        <v>616</v>
      </c>
      <c r="G10" s="5" t="s">
        <v>283</v>
      </c>
    </row>
    <row r="11" customFormat="false" ht="35.05" hidden="false" customHeight="false" outlineLevel="0" collapsed="false">
      <c r="A11" s="5" t="s">
        <v>69</v>
      </c>
      <c r="B11" s="5" t="s">
        <v>70</v>
      </c>
      <c r="C11" s="5" t="s">
        <v>268</v>
      </c>
      <c r="D11" s="14" t="n">
        <f aca="false">Comparison!G20</f>
        <v>5016</v>
      </c>
      <c r="E11" s="14" t="n">
        <f aca="false">Comparison!S20</f>
        <v>5841</v>
      </c>
      <c r="F11" s="14" t="n">
        <f aca="false">Comparison!AE20</f>
        <v>-825</v>
      </c>
      <c r="G11" s="5" t="s">
        <v>283</v>
      </c>
    </row>
    <row r="12" customFormat="false" ht="35.05" hidden="false" customHeight="false" outlineLevel="0" collapsed="false">
      <c r="A12" s="5" t="s">
        <v>69</v>
      </c>
      <c r="B12" s="5" t="s">
        <v>70</v>
      </c>
      <c r="C12" s="5" t="s">
        <v>271</v>
      </c>
      <c r="D12" s="14" t="n">
        <f aca="false">Comparison!L20</f>
        <v>5472</v>
      </c>
      <c r="E12" s="14" t="n">
        <f aca="false">Comparison!X20</f>
        <v>6372</v>
      </c>
      <c r="F12" s="14" t="n">
        <f aca="false">Comparison!AJ20</f>
        <v>-900</v>
      </c>
      <c r="G12" s="5" t="s">
        <v>283</v>
      </c>
    </row>
    <row r="13" customFormat="false" ht="35.05" hidden="false" customHeight="false" outlineLevel="0" collapsed="false">
      <c r="A13" s="5" t="s">
        <v>69</v>
      </c>
      <c r="B13" s="5" t="s">
        <v>70</v>
      </c>
      <c r="C13" s="5" t="s">
        <v>251</v>
      </c>
      <c r="D13" s="14" t="n">
        <f aca="false">Comparison!K20</f>
        <v>44378.1</v>
      </c>
      <c r="E13" s="14" t="n">
        <f aca="false">Comparison!W20</f>
        <v>43553.1</v>
      </c>
      <c r="F13" s="14" t="n">
        <f aca="false">Comparison!AI20</f>
        <v>825</v>
      </c>
      <c r="G13" s="5" t="s">
        <v>283</v>
      </c>
    </row>
    <row r="14" customFormat="false" ht="35.05" hidden="false" customHeight="false" outlineLevel="0" collapsed="false">
      <c r="A14" s="5" t="s">
        <v>77</v>
      </c>
      <c r="B14" s="5" t="s">
        <v>78</v>
      </c>
      <c r="C14" s="5" t="s">
        <v>268</v>
      </c>
      <c r="D14" s="14" t="n">
        <f aca="false">Comparison!G24</f>
        <v>3498</v>
      </c>
      <c r="E14" s="14" t="n">
        <f aca="false">Comparison!S24</f>
        <v>4070</v>
      </c>
      <c r="F14" s="14" t="n">
        <f aca="false">Comparison!AE24</f>
        <v>-572</v>
      </c>
      <c r="G14" s="5" t="s">
        <v>283</v>
      </c>
    </row>
    <row r="15" customFormat="false" ht="35.05" hidden="false" customHeight="false" outlineLevel="0" collapsed="false">
      <c r="A15" s="5" t="s">
        <v>77</v>
      </c>
      <c r="B15" s="5" t="s">
        <v>78</v>
      </c>
      <c r="C15" s="5" t="s">
        <v>271</v>
      </c>
      <c r="D15" s="14" t="n">
        <f aca="false">Comparison!L24</f>
        <v>3816</v>
      </c>
      <c r="E15" s="14" t="n">
        <f aca="false">Comparison!X24</f>
        <v>4440</v>
      </c>
      <c r="F15" s="14" t="n">
        <f aca="false">Comparison!AJ24</f>
        <v>-624</v>
      </c>
      <c r="G15" s="5" t="s">
        <v>283</v>
      </c>
    </row>
    <row r="16" customFormat="false" ht="35.05" hidden="false" customHeight="false" outlineLevel="0" collapsed="false">
      <c r="A16" s="5" t="s">
        <v>77</v>
      </c>
      <c r="B16" s="5" t="s">
        <v>78</v>
      </c>
      <c r="C16" s="5" t="s">
        <v>251</v>
      </c>
      <c r="D16" s="14" t="n">
        <f aca="false">Comparison!K24</f>
        <v>32524.4</v>
      </c>
      <c r="E16" s="14" t="n">
        <f aca="false">Comparison!W24</f>
        <v>31952.4</v>
      </c>
      <c r="F16" s="14" t="n">
        <f aca="false">Comparison!AI24</f>
        <v>572</v>
      </c>
      <c r="G16" s="5" t="s">
        <v>283</v>
      </c>
    </row>
    <row r="17" customFormat="false" ht="35.05" hidden="false" customHeight="false" outlineLevel="0" collapsed="false">
      <c r="A17" s="5" t="s">
        <v>86</v>
      </c>
      <c r="B17" s="5" t="s">
        <v>87</v>
      </c>
      <c r="C17" s="5" t="s">
        <v>268</v>
      </c>
      <c r="D17" s="14" t="n">
        <f aca="false">Comparison!G28</f>
        <v>7384</v>
      </c>
      <c r="E17" s="14" t="n">
        <f aca="false">Comparison!S28</f>
        <v>8429</v>
      </c>
      <c r="F17" s="14" t="n">
        <f aca="false">Comparison!AE28</f>
        <v>-1045</v>
      </c>
      <c r="G17" s="5" t="s">
        <v>283</v>
      </c>
    </row>
    <row r="18" customFormat="false" ht="35.05" hidden="false" customHeight="false" outlineLevel="0" collapsed="false">
      <c r="A18" s="5" t="s">
        <v>86</v>
      </c>
      <c r="B18" s="5" t="s">
        <v>87</v>
      </c>
      <c r="C18" s="5" t="s">
        <v>271</v>
      </c>
      <c r="D18" s="14" t="n">
        <f aca="false">Comparison!L28</f>
        <v>8052</v>
      </c>
      <c r="E18" s="14" t="n">
        <f aca="false">Comparison!X28</f>
        <v>9192</v>
      </c>
      <c r="F18" s="14" t="n">
        <f aca="false">Comparison!AJ28</f>
        <v>-1140</v>
      </c>
      <c r="G18" s="5" t="s">
        <v>283</v>
      </c>
    </row>
    <row r="19" customFormat="false" ht="35.05" hidden="false" customHeight="false" outlineLevel="0" collapsed="false">
      <c r="A19" s="5" t="s">
        <v>86</v>
      </c>
      <c r="B19" s="5" t="s">
        <v>87</v>
      </c>
      <c r="C19" s="5" t="s">
        <v>251</v>
      </c>
      <c r="D19" s="14" t="n">
        <f aca="false">Comparison!K28</f>
        <v>59839.1</v>
      </c>
      <c r="E19" s="14" t="n">
        <f aca="false">Comparison!W28</f>
        <v>58794.1</v>
      </c>
      <c r="F19" s="14" t="n">
        <f aca="false">Comparison!AI28</f>
        <v>1045</v>
      </c>
      <c r="G19" s="5" t="s">
        <v>283</v>
      </c>
    </row>
    <row r="20" customFormat="false" ht="35.05" hidden="false" customHeight="false" outlineLevel="0" collapsed="false">
      <c r="A20" s="5" t="s">
        <v>90</v>
      </c>
      <c r="B20" s="5" t="s">
        <v>91</v>
      </c>
      <c r="C20" s="5" t="s">
        <v>268</v>
      </c>
      <c r="D20" s="14" t="n">
        <f aca="false">Comparison!G30</f>
        <v>4831</v>
      </c>
      <c r="E20" s="14" t="n">
        <f aca="false">Comparison!S30</f>
        <v>5513</v>
      </c>
      <c r="F20" s="14" t="n">
        <f aca="false">Comparison!AE30</f>
        <v>-682</v>
      </c>
      <c r="G20" s="5" t="s">
        <v>283</v>
      </c>
    </row>
    <row r="21" customFormat="false" ht="35.05" hidden="false" customHeight="false" outlineLevel="0" collapsed="false">
      <c r="A21" s="5" t="s">
        <v>90</v>
      </c>
      <c r="B21" s="5" t="s">
        <v>91</v>
      </c>
      <c r="C21" s="5" t="s">
        <v>271</v>
      </c>
      <c r="D21" s="14" t="n">
        <f aca="false">Comparison!L30</f>
        <v>5268</v>
      </c>
      <c r="E21" s="14" t="n">
        <f aca="false">Comparison!X30</f>
        <v>6012</v>
      </c>
      <c r="F21" s="14" t="n">
        <f aca="false">Comparison!AJ30</f>
        <v>-744</v>
      </c>
      <c r="G21" s="5" t="s">
        <v>283</v>
      </c>
    </row>
    <row r="22" customFormat="false" ht="35.05" hidden="false" customHeight="false" outlineLevel="0" collapsed="false">
      <c r="A22" s="5" t="s">
        <v>90</v>
      </c>
      <c r="B22" s="5" t="s">
        <v>91</v>
      </c>
      <c r="C22" s="5" t="s">
        <v>251</v>
      </c>
      <c r="D22" s="14" t="n">
        <f aca="false">Comparison!K30</f>
        <v>42133.1</v>
      </c>
      <c r="E22" s="14" t="n">
        <f aca="false">Comparison!W30</f>
        <v>41451.1</v>
      </c>
      <c r="F22" s="14" t="n">
        <f aca="false">Comparison!AI30</f>
        <v>682</v>
      </c>
      <c r="G22" s="5" t="s">
        <v>283</v>
      </c>
    </row>
    <row r="23" customFormat="false" ht="35.05" hidden="false" customHeight="false" outlineLevel="0" collapsed="false">
      <c r="A23" s="5" t="s">
        <v>98</v>
      </c>
      <c r="B23" s="5" t="s">
        <v>99</v>
      </c>
      <c r="C23" s="5" t="s">
        <v>268</v>
      </c>
      <c r="D23" s="14" t="n">
        <f aca="false">Comparison!G34</f>
        <v>6217</v>
      </c>
      <c r="E23" s="14" t="n">
        <f aca="false">Comparison!S34</f>
        <v>7097</v>
      </c>
      <c r="F23" s="14" t="n">
        <f aca="false">Comparison!AE34</f>
        <v>-880</v>
      </c>
      <c r="G23" s="5" t="s">
        <v>283</v>
      </c>
    </row>
    <row r="24" customFormat="false" ht="35.05" hidden="false" customHeight="false" outlineLevel="0" collapsed="false">
      <c r="A24" s="5" t="s">
        <v>98</v>
      </c>
      <c r="B24" s="5" t="s">
        <v>99</v>
      </c>
      <c r="C24" s="5" t="s">
        <v>271</v>
      </c>
      <c r="D24" s="14" t="n">
        <f aca="false">Comparison!L34</f>
        <v>6780</v>
      </c>
      <c r="E24" s="14" t="n">
        <f aca="false">Comparison!X34</f>
        <v>7740</v>
      </c>
      <c r="F24" s="14" t="n">
        <f aca="false">Comparison!AJ34</f>
        <v>-960</v>
      </c>
      <c r="G24" s="5" t="s">
        <v>283</v>
      </c>
    </row>
    <row r="25" customFormat="false" ht="35.05" hidden="false" customHeight="false" outlineLevel="0" collapsed="false">
      <c r="A25" s="5" t="s">
        <v>98</v>
      </c>
      <c r="B25" s="5" t="s">
        <v>99</v>
      </c>
      <c r="C25" s="5" t="s">
        <v>251</v>
      </c>
      <c r="D25" s="14" t="n">
        <f aca="false">Comparison!K34</f>
        <v>51916.1</v>
      </c>
      <c r="E25" s="14" t="n">
        <f aca="false">Comparison!W34</f>
        <v>51036.1</v>
      </c>
      <c r="F25" s="14" t="n">
        <f aca="false">Comparison!AI34</f>
        <v>880</v>
      </c>
      <c r="G25" s="5" t="s">
        <v>283</v>
      </c>
    </row>
    <row r="26" customFormat="false" ht="35.05" hidden="false" customHeight="false" outlineLevel="0" collapsed="false">
      <c r="A26" s="5" t="s">
        <v>61</v>
      </c>
      <c r="B26" s="5" t="s">
        <v>62</v>
      </c>
      <c r="C26" s="5" t="s">
        <v>267</v>
      </c>
      <c r="D26" s="14" t="n">
        <f aca="false">Comparison!D16</f>
        <v>27750</v>
      </c>
      <c r="E26" s="14" t="n">
        <f aca="false">Comparison!P16</f>
        <v>27480</v>
      </c>
      <c r="F26" s="14" t="n">
        <f aca="false">Comparison!AB16</f>
        <v>270</v>
      </c>
      <c r="G26" s="5" t="s">
        <v>284</v>
      </c>
    </row>
    <row r="27" customFormat="false" ht="35.05" hidden="false" customHeight="false" outlineLevel="0" collapsed="false">
      <c r="A27" s="5" t="s">
        <v>61</v>
      </c>
      <c r="B27" s="5" t="s">
        <v>62</v>
      </c>
      <c r="C27" s="5" t="s">
        <v>243</v>
      </c>
      <c r="D27" s="14" t="n">
        <f aca="false">Comparison!F16</f>
        <v>28350</v>
      </c>
      <c r="E27" s="14" t="n">
        <f aca="false">Comparison!R16</f>
        <v>28080</v>
      </c>
      <c r="F27" s="14" t="n">
        <f aca="false">Comparison!AD16</f>
        <v>270</v>
      </c>
      <c r="G27" s="5" t="s">
        <v>284</v>
      </c>
    </row>
    <row r="28" customFormat="false" ht="35.05" hidden="false" customHeight="false" outlineLevel="0" collapsed="false">
      <c r="A28" s="5" t="s">
        <v>61</v>
      </c>
      <c r="B28" s="5" t="s">
        <v>62</v>
      </c>
      <c r="C28" s="5" t="s">
        <v>251</v>
      </c>
      <c r="D28" s="14" t="n">
        <f aca="false">Comparison!K16</f>
        <v>24518.7</v>
      </c>
      <c r="E28" s="14" t="n">
        <f aca="false">Comparison!W16</f>
        <v>24248.7</v>
      </c>
      <c r="F28" s="14" t="n">
        <f aca="false">Comparison!AI16</f>
        <v>270</v>
      </c>
      <c r="G28" s="5" t="s">
        <v>284</v>
      </c>
    </row>
    <row r="30" customFormat="false" ht="15" hidden="false" customHeight="false" outlineLevel="0" collapsed="false">
      <c r="A30" s="13" t="s">
        <v>285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2026-11-02T07:44:04Z</dcterms:created>
  <dc:creator>openpyxl</dc:creator>
  <dc:description/>
  <dc:language>en-US</dc:language>
  <cp:lastModifiedBy/>
  <dcterms:modified xsi:type="dcterms:W3CDTF">2026-11-02T07:44:04Z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